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activeTab="0"/>
  </bookViews>
  <sheets>
    <sheet name="2018" sheetId="1" r:id="rId1"/>
  </sheets>
  <definedNames>
    <definedName name="_xlnm.Print_Titles" localSheetId="0">'2018'!$9:$10</definedName>
    <definedName name="_xlnm.Print_Area" localSheetId="0">'2018'!$A$1:$L$58</definedName>
  </definedNames>
  <calcPr fullCalcOnLoad="1"/>
</workbook>
</file>

<file path=xl/sharedStrings.xml><?xml version="1.0" encoding="utf-8"?>
<sst xmlns="http://schemas.openxmlformats.org/spreadsheetml/2006/main" count="70" uniqueCount="59">
  <si>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</si>
  <si>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</si>
  <si>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</si>
  <si>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</si>
  <si>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</si>
  <si>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</si>
  <si>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</si>
  <si>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</si>
  <si>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</si>
  <si>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</si>
  <si>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</si>
  <si>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</si>
  <si>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</si>
  <si>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</si>
  <si>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</si>
  <si>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</si>
  <si>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</si>
  <si>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</si>
  <si>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</si>
  <si>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</si>
  <si>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</si>
  <si>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</si>
  <si>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</si>
  <si>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</si>
  <si>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</si>
  <si>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</si>
  <si>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</si>
  <si>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</si>
  <si>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</si>
  <si>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</si>
  <si>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</si>
  <si>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</si>
  <si>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</si>
  <si>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</si>
  <si>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</si>
  <si>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</si>
  <si>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Податок на майно, в т.ч.</t>
  </si>
  <si>
    <t>в т.ч.пальне</t>
  </si>
  <si>
    <t>Субвенція з Немовицького сільського бюджету на здійснення переданих видатків у сфері освіти за рахунок коштів освітньої субвенції</t>
  </si>
  <si>
    <t xml:space="preserve">Немовицького сільського бюджету </t>
  </si>
  <si>
    <t xml:space="preserve">Клесівського селищного бюджету </t>
  </si>
  <si>
    <t>обласного бюджету на цільові видатки для відшкод.вартості препаратів інсуліну на лікув.хворих на цукровий діабет</t>
  </si>
  <si>
    <t>Дотація з місцевого бюджету на фінансування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бюджету, в т. ч. з</t>
  </si>
  <si>
    <t>Субвенції з місцевого бюджету за рахунок відповідних субвенцій з державного бюджету</t>
  </si>
  <si>
    <t xml:space="preserve">обласного бюджету </t>
  </si>
  <si>
    <t>бюджетів(там) органів місцевого самоврядування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</si>
  <si>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</si>
  <si>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за рахунок залишку коштів медичної субвенції, що утворився на початок бюджетного періоду</t>
  </si>
  <si>
    <t>Затверджено з урахуванням змін на 2018 рік</t>
  </si>
  <si>
    <t>Субвенція з місцевого бюджету на здійснення переданих видатків у сфері охорони здоров'я за рахунок коштів медичної субвенції, в т.ч. з</t>
  </si>
  <si>
    <t>Збір за провадження деяких видів підприємницької діяльності, що справлявся до 1 січня 2015 року</t>
  </si>
  <si>
    <t>Адміністративні штрафи та інші санкції</t>
  </si>
  <si>
    <t>Інші субвенції, в т.ч. з</t>
  </si>
  <si>
    <t>Субвенції з державного бюджету (ризики, соц.-екон.розвиток)</t>
  </si>
  <si>
    <t>Начальник  управління                                                                                                                                   О.РАДЬКО</t>
  </si>
  <si>
    <t>за січень - листопад 2018 року</t>
  </si>
  <si>
    <t xml:space="preserve">Затверджено з урахуванням змін на січень - листопад 2018 року </t>
  </si>
  <si>
    <t>Фактичне надходження за січень - листопад 2018 року</t>
  </si>
  <si>
    <t>з обласного бюджету на виплату заробітної плати медпрацівникам згідно розпорядження голови ОДА від 19.11.2018 №826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</si>
</sst>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9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22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>
      <alignment horizontal="left" vertical="center" wrapText="1" indent="1"/>
    </xf>
    <xf numFmtId="180" fontId="19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Border="1" applyAlignment="1" applyProtection="1">
      <alignment horizontal="left" vertical="center" wrapText="1" indent="1"/>
      <protection/>
    </xf>
    <xf numFmtId="0" fontId="22" fillId="0" borderId="10" xfId="0" applyFont="1" applyBorder="1" applyAlignment="1" applyProtection="1">
      <alignment horizontal="left" vertical="center" wrapText="1" indent="1"/>
      <protection/>
    </xf>
    <xf numFmtId="0" fontId="23" fillId="0" borderId="10" xfId="0" applyFont="1" applyBorder="1" applyAlignment="1" applyProtection="1">
      <alignment horizontal="left" vertical="center" wrapText="1" indent="1"/>
      <protection/>
    </xf>
    <xf numFmtId="0" fontId="16" fillId="33" borderId="10" xfId="0" applyFont="1" applyFill="1" applyBorder="1" applyAlignment="1" applyProtection="1">
      <alignment horizontal="left" vertical="center" wrapText="1" inden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180" fontId="24" fillId="0" borderId="0" xfId="0" applyNumberFormat="1" applyFont="1" applyBorder="1" applyAlignment="1" applyProtection="1">
      <alignment horizontal="right" vertical="center"/>
      <protection/>
    </xf>
    <xf numFmtId="180" fontId="2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="50" zoomScaleNormal="50" zoomScaleSheetLayoutView="50" zoomScalePageLayoutView="30" workbookViewId="0" topLeftCell="A26">
      <selection activeCell="C40" sqref="C40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9.8320312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60"/>
      <c r="L1" s="60"/>
    </row>
    <row r="2" spans="1:12" ht="30">
      <c r="A2" s="61" t="s">
        <v>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30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30">
      <c r="A4" s="61" t="s">
        <v>13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30">
      <c r="A5" s="61" t="s">
        <v>55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1" ht="42.75" customHeight="1">
      <c r="A6" s="10"/>
      <c r="B6" s="13"/>
      <c r="C6" s="13"/>
      <c r="D6" s="62"/>
      <c r="E6" s="62"/>
      <c r="F6" s="62"/>
      <c r="G6" s="13"/>
      <c r="H6" s="13"/>
      <c r="I6" s="10"/>
      <c r="J6" s="10"/>
      <c r="K6" s="10"/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0" t="s">
        <v>16</v>
      </c>
    </row>
    <row r="9" spans="1:13" s="16" customFormat="1" ht="106.5" customHeight="1">
      <c r="A9" s="67" t="s">
        <v>1</v>
      </c>
      <c r="B9" s="67" t="s">
        <v>2</v>
      </c>
      <c r="C9" s="69" t="s">
        <v>48</v>
      </c>
      <c r="D9" s="70"/>
      <c r="E9" s="63" t="s">
        <v>56</v>
      </c>
      <c r="F9" s="64"/>
      <c r="G9" s="63" t="s">
        <v>57</v>
      </c>
      <c r="H9" s="64"/>
      <c r="I9" s="63" t="s">
        <v>3</v>
      </c>
      <c r="J9" s="64"/>
      <c r="K9" s="63" t="s">
        <v>11</v>
      </c>
      <c r="L9" s="64"/>
      <c r="M9" s="15"/>
    </row>
    <row r="10" spans="1:14" s="16" customFormat="1" ht="116.25" customHeight="1">
      <c r="A10" s="68"/>
      <c r="B10" s="68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23</v>
      </c>
      <c r="C11" s="34">
        <v>109729.6</v>
      </c>
      <c r="D11" s="34">
        <v>109729.6</v>
      </c>
      <c r="E11" s="34">
        <v>101346.6</v>
      </c>
      <c r="F11" s="34">
        <v>101346.6</v>
      </c>
      <c r="G11" s="35">
        <v>103683.9</v>
      </c>
      <c r="H11" s="35">
        <v>103683.9</v>
      </c>
      <c r="I11" s="34">
        <f>G11/E11*100</f>
        <v>102.30624411672417</v>
      </c>
      <c r="J11" s="34">
        <f>H11/F11*100</f>
        <v>102.30624411672417</v>
      </c>
      <c r="K11" s="37">
        <f>G11-E11</f>
        <v>2337.2999999999884</v>
      </c>
      <c r="L11" s="38">
        <f>H11-F11</f>
        <v>2337.2999999999884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19.7</v>
      </c>
      <c r="D12" s="34"/>
      <c r="E12" s="34">
        <v>18.7</v>
      </c>
      <c r="F12" s="34"/>
      <c r="G12" s="35">
        <v>37.5</v>
      </c>
      <c r="H12" s="35"/>
      <c r="I12" s="34">
        <f>G12/E12*100</f>
        <v>200.53475935828877</v>
      </c>
      <c r="J12" s="34"/>
      <c r="K12" s="37">
        <f aca="true" t="shared" si="0" ref="K12:K54">G12-E12</f>
        <v>18.8</v>
      </c>
      <c r="L12" s="38">
        <f aca="true" t="shared" si="1" ref="L12:L54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13.4</v>
      </c>
      <c r="D13" s="34">
        <v>6.3</v>
      </c>
      <c r="E13" s="34">
        <v>13.4</v>
      </c>
      <c r="F13" s="34">
        <v>6.3</v>
      </c>
      <c r="G13" s="35">
        <v>41.8</v>
      </c>
      <c r="H13" s="35">
        <v>6.5</v>
      </c>
      <c r="I13" s="34">
        <f>G13/E13*100</f>
        <v>311.94029850746267</v>
      </c>
      <c r="J13" s="34">
        <f>H13/F13*100</f>
        <v>103.17460317460319</v>
      </c>
      <c r="K13" s="37">
        <f t="shared" si="0"/>
        <v>28.4</v>
      </c>
      <c r="L13" s="38">
        <f t="shared" si="1"/>
        <v>0.20000000000000018</v>
      </c>
      <c r="M13" s="23"/>
    </row>
    <row r="14" spans="1:13" s="16" customFormat="1" ht="27.75">
      <c r="A14" s="43">
        <v>4</v>
      </c>
      <c r="B14" s="33" t="s">
        <v>15</v>
      </c>
      <c r="C14" s="34">
        <v>98.2</v>
      </c>
      <c r="D14" s="34">
        <v>98.2</v>
      </c>
      <c r="E14" s="47">
        <v>98.2</v>
      </c>
      <c r="F14" s="47">
        <v>98.2</v>
      </c>
      <c r="G14" s="47">
        <v>137</v>
      </c>
      <c r="H14" s="47">
        <v>137</v>
      </c>
      <c r="I14" s="34">
        <f>G14/E14*100</f>
        <v>139.5112016293279</v>
      </c>
      <c r="J14" s="34">
        <f>H14/F14*100</f>
        <v>139.5112016293279</v>
      </c>
      <c r="K14" s="37">
        <f t="shared" si="0"/>
        <v>38.8</v>
      </c>
      <c r="L14" s="38">
        <f t="shared" si="1"/>
        <v>38.8</v>
      </c>
      <c r="M14" s="23"/>
    </row>
    <row r="15" spans="1:13" s="16" customFormat="1" ht="55.5">
      <c r="A15" s="43">
        <v>5</v>
      </c>
      <c r="B15" s="33" t="s">
        <v>30</v>
      </c>
      <c r="C15" s="34">
        <v>3764.6</v>
      </c>
      <c r="D15" s="34"/>
      <c r="E15" s="46">
        <v>3714.6</v>
      </c>
      <c r="F15" s="45"/>
      <c r="G15" s="46">
        <v>4521.4</v>
      </c>
      <c r="H15" s="45"/>
      <c r="I15" s="34">
        <f>G15/E15*100</f>
        <v>121.719700640715</v>
      </c>
      <c r="J15" s="34"/>
      <c r="K15" s="37">
        <f t="shared" si="0"/>
        <v>806.7999999999997</v>
      </c>
      <c r="L15" s="38">
        <f t="shared" si="1"/>
        <v>0</v>
      </c>
      <c r="M15" s="23"/>
    </row>
    <row r="16" spans="1:13" s="16" customFormat="1" ht="27.75" hidden="1">
      <c r="A16" s="43">
        <v>6</v>
      </c>
      <c r="B16" s="33" t="s">
        <v>31</v>
      </c>
      <c r="C16" s="34"/>
      <c r="D16" s="34"/>
      <c r="E16" s="47"/>
      <c r="F16" s="45"/>
      <c r="G16" s="47"/>
      <c r="H16" s="45"/>
      <c r="I16" s="34"/>
      <c r="J16" s="34"/>
      <c r="K16" s="37">
        <f t="shared" si="0"/>
        <v>0</v>
      </c>
      <c r="L16" s="38">
        <f t="shared" si="1"/>
        <v>0</v>
      </c>
      <c r="M16" s="23"/>
    </row>
    <row r="17" spans="1:13" s="16" customFormat="1" ht="27" customHeight="1">
      <c r="A17" s="18">
        <v>6</v>
      </c>
      <c r="B17" s="20" t="s">
        <v>36</v>
      </c>
      <c r="C17" s="14">
        <f aca="true" t="shared" si="2" ref="C17:H17">C18+C19+C20</f>
        <v>18132.7</v>
      </c>
      <c r="D17" s="14">
        <f t="shared" si="2"/>
        <v>0</v>
      </c>
      <c r="E17" s="14">
        <f t="shared" si="2"/>
        <v>17245.600000000002</v>
      </c>
      <c r="F17" s="14">
        <f t="shared" si="2"/>
        <v>0</v>
      </c>
      <c r="G17" s="14">
        <f>G18+G19+G20</f>
        <v>18532.8</v>
      </c>
      <c r="H17" s="14">
        <f t="shared" si="2"/>
        <v>0</v>
      </c>
      <c r="I17" s="14">
        <f>G17/E17*100</f>
        <v>107.46393282924338</v>
      </c>
      <c r="J17" s="14"/>
      <c r="K17" s="21">
        <f t="shared" si="0"/>
        <v>1287.199999999997</v>
      </c>
      <c r="L17" s="22">
        <f t="shared" si="1"/>
        <v>0</v>
      </c>
      <c r="M17" s="23"/>
    </row>
    <row r="18" spans="1:13" s="40" customFormat="1" ht="55.5">
      <c r="A18" s="32"/>
      <c r="B18" s="44" t="s">
        <v>24</v>
      </c>
      <c r="C18" s="50">
        <v>3590.7</v>
      </c>
      <c r="D18" s="50"/>
      <c r="E18" s="50">
        <v>3582.7</v>
      </c>
      <c r="F18" s="50"/>
      <c r="G18" s="51">
        <v>3856.9</v>
      </c>
      <c r="H18" s="35"/>
      <c r="I18" s="34">
        <f>G18/E18*100</f>
        <v>107.653445725291</v>
      </c>
      <c r="J18" s="34"/>
      <c r="K18" s="37">
        <f t="shared" si="0"/>
        <v>274.2000000000003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50">
        <v>14396.6</v>
      </c>
      <c r="D19" s="50"/>
      <c r="E19" s="50">
        <v>13517.5</v>
      </c>
      <c r="F19" s="50"/>
      <c r="G19" s="51">
        <v>14517.4</v>
      </c>
      <c r="H19" s="35"/>
      <c r="I19" s="34">
        <f>G19/E19*100</f>
        <v>107.3970778620307</v>
      </c>
      <c r="J19" s="34"/>
      <c r="K19" s="37">
        <f t="shared" si="0"/>
        <v>999.8999999999996</v>
      </c>
      <c r="L19" s="38">
        <f t="shared" si="1"/>
        <v>0</v>
      </c>
      <c r="M19" s="39"/>
    </row>
    <row r="20" spans="1:13" s="40" customFormat="1" ht="33.75" customHeight="1">
      <c r="A20" s="32"/>
      <c r="B20" s="44" t="s">
        <v>25</v>
      </c>
      <c r="C20" s="50">
        <v>145.4</v>
      </c>
      <c r="D20" s="50"/>
      <c r="E20" s="50">
        <v>145.4</v>
      </c>
      <c r="F20" s="50"/>
      <c r="G20" s="51">
        <v>158.5</v>
      </c>
      <c r="H20" s="35"/>
      <c r="I20" s="34">
        <f>G20/E20*100</f>
        <v>109.00962861072902</v>
      </c>
      <c r="J20" s="34"/>
      <c r="K20" s="37">
        <f t="shared" si="0"/>
        <v>13.099999999999994</v>
      </c>
      <c r="L20" s="38">
        <f t="shared" si="1"/>
        <v>0</v>
      </c>
      <c r="M20" s="39"/>
    </row>
    <row r="21" spans="1:13" s="40" customFormat="1" ht="27" customHeight="1">
      <c r="A21" s="32">
        <v>7</v>
      </c>
      <c r="B21" s="33" t="s">
        <v>26</v>
      </c>
      <c r="C21" s="34">
        <v>21863.3</v>
      </c>
      <c r="D21" s="34"/>
      <c r="E21" s="34">
        <v>21227.7</v>
      </c>
      <c r="F21" s="34"/>
      <c r="G21" s="35">
        <v>23947</v>
      </c>
      <c r="H21" s="35"/>
      <c r="I21" s="34">
        <f aca="true" t="shared" si="3" ref="I21:I27">G21/E21*100</f>
        <v>112.81014900342477</v>
      </c>
      <c r="J21" s="34"/>
      <c r="K21" s="37">
        <f t="shared" si="0"/>
        <v>2719.2999999999993</v>
      </c>
      <c r="L21" s="38">
        <f t="shared" si="1"/>
        <v>0</v>
      </c>
      <c r="M21" s="39"/>
    </row>
    <row r="22" spans="1:13" s="40" customFormat="1" ht="27" customHeight="1" hidden="1">
      <c r="A22" s="32">
        <v>9</v>
      </c>
      <c r="B22" s="33" t="s">
        <v>27</v>
      </c>
      <c r="C22" s="34"/>
      <c r="D22" s="34"/>
      <c r="E22" s="34"/>
      <c r="F22" s="34"/>
      <c r="G22" s="35"/>
      <c r="H22" s="35"/>
      <c r="I22" s="34" t="e">
        <f t="shared" si="3"/>
        <v>#DIV/0!</v>
      </c>
      <c r="J22" s="34"/>
      <c r="K22" s="37">
        <f t="shared" si="0"/>
        <v>0</v>
      </c>
      <c r="L22" s="38">
        <f t="shared" si="1"/>
        <v>0</v>
      </c>
      <c r="M22" s="39"/>
    </row>
    <row r="23" spans="1:13" s="40" customFormat="1" ht="27" customHeight="1">
      <c r="A23" s="32">
        <v>8</v>
      </c>
      <c r="B23" s="42" t="s">
        <v>28</v>
      </c>
      <c r="C23" s="34">
        <v>33279.4</v>
      </c>
      <c r="D23" s="34"/>
      <c r="E23" s="34">
        <v>32796.6</v>
      </c>
      <c r="F23" s="34"/>
      <c r="G23" s="35">
        <v>33834.1</v>
      </c>
      <c r="H23" s="35"/>
      <c r="I23" s="34">
        <f t="shared" si="3"/>
        <v>103.16343767341736</v>
      </c>
      <c r="J23" s="34"/>
      <c r="K23" s="37">
        <f t="shared" si="0"/>
        <v>1037.5</v>
      </c>
      <c r="L23" s="38">
        <f t="shared" si="1"/>
        <v>0</v>
      </c>
      <c r="M23" s="39"/>
    </row>
    <row r="24" spans="1:13" s="40" customFormat="1" ht="27" customHeight="1">
      <c r="A24" s="32"/>
      <c r="B24" s="49" t="s">
        <v>37</v>
      </c>
      <c r="C24" s="50">
        <v>19415.2</v>
      </c>
      <c r="D24" s="50"/>
      <c r="E24" s="50">
        <v>19177.7</v>
      </c>
      <c r="F24" s="50"/>
      <c r="G24" s="51">
        <v>19550.1</v>
      </c>
      <c r="H24" s="35"/>
      <c r="I24" s="34">
        <f t="shared" si="3"/>
        <v>101.94183869807118</v>
      </c>
      <c r="J24" s="34"/>
      <c r="K24" s="37">
        <f>G24-E24</f>
        <v>372.3999999999978</v>
      </c>
      <c r="L24" s="38">
        <f>H24-F24</f>
        <v>0</v>
      </c>
      <c r="M24" s="39"/>
    </row>
    <row r="25" spans="1:13" s="40" customFormat="1" ht="27" customHeight="1">
      <c r="A25" s="32">
        <v>9</v>
      </c>
      <c r="B25" s="33" t="s">
        <v>35</v>
      </c>
      <c r="C25" s="34">
        <v>10</v>
      </c>
      <c r="D25" s="34"/>
      <c r="E25" s="34">
        <v>9.9</v>
      </c>
      <c r="F25" s="34"/>
      <c r="G25" s="35">
        <v>33.5</v>
      </c>
      <c r="H25" s="35"/>
      <c r="I25" s="34">
        <f t="shared" si="3"/>
        <v>338.38383838383834</v>
      </c>
      <c r="J25" s="34"/>
      <c r="K25" s="37">
        <f t="shared" si="0"/>
        <v>23.6</v>
      </c>
      <c r="L25" s="38">
        <f t="shared" si="1"/>
        <v>0</v>
      </c>
      <c r="M25" s="39"/>
    </row>
    <row r="26" spans="1:13" s="40" customFormat="1" ht="33.75" customHeight="1">
      <c r="A26" s="32">
        <v>10</v>
      </c>
      <c r="B26" s="33" t="s">
        <v>51</v>
      </c>
      <c r="C26" s="34">
        <v>120.3</v>
      </c>
      <c r="D26" s="34"/>
      <c r="E26" s="34">
        <v>112</v>
      </c>
      <c r="F26" s="34"/>
      <c r="G26" s="35">
        <v>134.2</v>
      </c>
      <c r="H26" s="35"/>
      <c r="I26" s="34">
        <f t="shared" si="3"/>
        <v>119.82142857142857</v>
      </c>
      <c r="J26" s="34"/>
      <c r="K26" s="37">
        <f t="shared" si="0"/>
        <v>22.19999999999999</v>
      </c>
      <c r="L26" s="38">
        <f t="shared" si="1"/>
        <v>0</v>
      </c>
      <c r="M26" s="39"/>
    </row>
    <row r="27" spans="1:13" s="40" customFormat="1" ht="27.75">
      <c r="A27" s="32">
        <v>11</v>
      </c>
      <c r="B27" s="33" t="s">
        <v>29</v>
      </c>
      <c r="C27" s="34">
        <v>370.2</v>
      </c>
      <c r="D27" s="34">
        <v>207</v>
      </c>
      <c r="E27" s="34">
        <v>334.9</v>
      </c>
      <c r="F27" s="34">
        <v>177</v>
      </c>
      <c r="G27" s="35">
        <v>373.7</v>
      </c>
      <c r="H27" s="36">
        <v>189.4</v>
      </c>
      <c r="I27" s="34">
        <f t="shared" si="3"/>
        <v>111.58554792475366</v>
      </c>
      <c r="J27" s="34">
        <f>H27/F27*100</f>
        <v>107.00564971751412</v>
      </c>
      <c r="K27" s="37">
        <f t="shared" si="0"/>
        <v>38.80000000000001</v>
      </c>
      <c r="L27" s="38">
        <f t="shared" si="1"/>
        <v>12.400000000000006</v>
      </c>
      <c r="M27" s="39"/>
    </row>
    <row r="28" spans="1:13" s="40" customFormat="1" ht="51.75" customHeight="1" hidden="1">
      <c r="A28" s="32">
        <v>14</v>
      </c>
      <c r="B28" s="48" t="s">
        <v>50</v>
      </c>
      <c r="C28" s="34"/>
      <c r="D28" s="34"/>
      <c r="E28" s="34"/>
      <c r="F28" s="34"/>
      <c r="G28" s="35"/>
      <c r="H28" s="36"/>
      <c r="I28" s="34"/>
      <c r="J28" s="34"/>
      <c r="K28" s="37">
        <f t="shared" si="0"/>
        <v>0</v>
      </c>
      <c r="L28" s="38">
        <f t="shared" si="1"/>
        <v>0</v>
      </c>
      <c r="M28" s="39"/>
    </row>
    <row r="29" spans="1:13" s="40" customFormat="1" ht="29.25" customHeight="1">
      <c r="A29" s="32">
        <v>12</v>
      </c>
      <c r="B29" s="33" t="s">
        <v>12</v>
      </c>
      <c r="C29" s="34">
        <v>407.2</v>
      </c>
      <c r="D29" s="34">
        <v>152.8</v>
      </c>
      <c r="E29" s="34">
        <v>400.2</v>
      </c>
      <c r="F29" s="34">
        <v>152.8</v>
      </c>
      <c r="G29" s="35">
        <v>445.7</v>
      </c>
      <c r="H29" s="36">
        <v>152.4</v>
      </c>
      <c r="I29" s="34">
        <f>G29/E29*100</f>
        <v>111.36931534232883</v>
      </c>
      <c r="J29" s="34">
        <f>H29/F29*100</f>
        <v>99.73821989528795</v>
      </c>
      <c r="K29" s="37">
        <f t="shared" si="0"/>
        <v>45.5</v>
      </c>
      <c r="L29" s="38">
        <f t="shared" si="1"/>
        <v>-0.4000000000000057</v>
      </c>
      <c r="M29" s="39"/>
    </row>
    <row r="30" spans="1:13" s="40" customFormat="1" ht="29.25" customHeight="1" hidden="1">
      <c r="A30" s="32">
        <v>13</v>
      </c>
      <c r="B30" s="33" t="s">
        <v>33</v>
      </c>
      <c r="C30" s="34"/>
      <c r="D30" s="34"/>
      <c r="E30" s="34"/>
      <c r="F30" s="34"/>
      <c r="G30" s="35"/>
      <c r="H30" s="36"/>
      <c r="I30" s="34"/>
      <c r="J30" s="34"/>
      <c r="K30" s="37">
        <f>G30-E30</f>
        <v>0</v>
      </c>
      <c r="L30" s="38">
        <f>H30-F30</f>
        <v>0</v>
      </c>
      <c r="M30" s="39"/>
    </row>
    <row r="31" spans="1:13" s="40" customFormat="1" ht="27" customHeight="1">
      <c r="A31" s="32">
        <v>13</v>
      </c>
      <c r="B31" s="33" t="s">
        <v>34</v>
      </c>
      <c r="C31" s="34">
        <v>16.2</v>
      </c>
      <c r="D31" s="34"/>
      <c r="E31" s="34">
        <v>16.2</v>
      </c>
      <c r="F31" s="34"/>
      <c r="G31" s="34">
        <v>21.6</v>
      </c>
      <c r="H31" s="34"/>
      <c r="I31" s="34">
        <f>G31/E31*100</f>
        <v>133.33333333333334</v>
      </c>
      <c r="J31" s="34"/>
      <c r="K31" s="37">
        <f t="shared" si="0"/>
        <v>5.400000000000002</v>
      </c>
      <c r="L31" s="38">
        <f t="shared" si="1"/>
        <v>0</v>
      </c>
      <c r="M31" s="39"/>
    </row>
    <row r="32" spans="1:13" s="16" customFormat="1" ht="52.5" customHeight="1">
      <c r="A32" s="32">
        <v>14</v>
      </c>
      <c r="B32" s="33" t="s">
        <v>32</v>
      </c>
      <c r="C32" s="34">
        <v>3220.3</v>
      </c>
      <c r="D32" s="34">
        <v>243.4</v>
      </c>
      <c r="E32" s="34">
        <v>3140.4</v>
      </c>
      <c r="F32" s="34">
        <v>221.4</v>
      </c>
      <c r="G32" s="35">
        <v>3535.5</v>
      </c>
      <c r="H32" s="34">
        <v>295.2</v>
      </c>
      <c r="I32" s="34">
        <f>G32/E32*100</f>
        <v>112.58119984715323</v>
      </c>
      <c r="J32" s="34">
        <f>H32/F32*100</f>
        <v>133.33333333333331</v>
      </c>
      <c r="K32" s="37">
        <f>G32-E32</f>
        <v>395.0999999999999</v>
      </c>
      <c r="L32" s="38">
        <f>H32-F32</f>
        <v>73.79999999999998</v>
      </c>
      <c r="M32" s="23"/>
    </row>
    <row r="33" spans="1:13" s="16" customFormat="1" ht="38.25" customHeight="1">
      <c r="A33" s="18"/>
      <c r="B33" s="24" t="s">
        <v>7</v>
      </c>
      <c r="C33" s="14">
        <f aca="true" t="shared" si="4" ref="C33:H33">C11+C12+C13+C14+C17+C21+C22+C23+C25+C26+C27+C28+C29+C15+C16+C32+C30+C31</f>
        <v>191045.1</v>
      </c>
      <c r="D33" s="14">
        <f t="shared" si="4"/>
        <v>110437.3</v>
      </c>
      <c r="E33" s="14">
        <f t="shared" si="4"/>
        <v>180475.00000000003</v>
      </c>
      <c r="F33" s="14">
        <f t="shared" si="4"/>
        <v>102002.3</v>
      </c>
      <c r="G33" s="14">
        <f t="shared" si="4"/>
        <v>189279.70000000004</v>
      </c>
      <c r="H33" s="14">
        <f t="shared" si="4"/>
        <v>104464.39999999998</v>
      </c>
      <c r="I33" s="14">
        <f aca="true" t="shared" si="5" ref="I33:I45">G33/E33*100</f>
        <v>104.87862584845547</v>
      </c>
      <c r="J33" s="14">
        <f aca="true" t="shared" si="6" ref="J33:J54">H33/F33*100</f>
        <v>102.41376910128494</v>
      </c>
      <c r="K33" s="21">
        <f t="shared" si="0"/>
        <v>8804.700000000012</v>
      </c>
      <c r="L33" s="22">
        <f t="shared" si="1"/>
        <v>2462.0999999999767</v>
      </c>
      <c r="M33" s="23"/>
    </row>
    <row r="34" spans="1:13" s="40" customFormat="1" ht="30.75" customHeight="1">
      <c r="A34" s="32">
        <v>15</v>
      </c>
      <c r="B34" s="33" t="s">
        <v>20</v>
      </c>
      <c r="C34" s="34">
        <v>39399.4</v>
      </c>
      <c r="D34" s="34">
        <v>39399.4</v>
      </c>
      <c r="E34" s="34">
        <v>36116.1</v>
      </c>
      <c r="F34" s="34">
        <v>36116.1</v>
      </c>
      <c r="G34" s="34">
        <v>36116.1</v>
      </c>
      <c r="H34" s="34">
        <v>36116.1</v>
      </c>
      <c r="I34" s="34">
        <f t="shared" si="5"/>
        <v>100</v>
      </c>
      <c r="J34" s="34">
        <f t="shared" si="6"/>
        <v>100</v>
      </c>
      <c r="K34" s="37">
        <f t="shared" si="0"/>
        <v>0</v>
      </c>
      <c r="L34" s="38">
        <f t="shared" si="1"/>
        <v>0</v>
      </c>
      <c r="M34" s="39"/>
    </row>
    <row r="35" spans="1:13" s="40" customFormat="1" ht="93" customHeight="1">
      <c r="A35" s="32">
        <v>16</v>
      </c>
      <c r="B35" s="52" t="s">
        <v>42</v>
      </c>
      <c r="C35" s="34">
        <v>34222.9</v>
      </c>
      <c r="D35" s="34">
        <v>34222.9</v>
      </c>
      <c r="E35" s="34">
        <v>30616.7</v>
      </c>
      <c r="F35" s="34">
        <v>30616.7</v>
      </c>
      <c r="G35" s="34">
        <v>30616.7</v>
      </c>
      <c r="H35" s="34">
        <v>30616.7</v>
      </c>
      <c r="I35" s="34">
        <f t="shared" si="5"/>
        <v>100</v>
      </c>
      <c r="J35" s="34">
        <f t="shared" si="6"/>
        <v>100</v>
      </c>
      <c r="K35" s="37">
        <f>G35-E35</f>
        <v>0</v>
      </c>
      <c r="L35" s="38">
        <f>H35-F35</f>
        <v>0</v>
      </c>
      <c r="M35" s="39"/>
    </row>
    <row r="36" spans="1:13" s="40" customFormat="1" ht="30" customHeight="1">
      <c r="A36" s="32"/>
      <c r="B36" s="53" t="s">
        <v>39</v>
      </c>
      <c r="C36" s="34">
        <v>933</v>
      </c>
      <c r="D36" s="34">
        <v>933</v>
      </c>
      <c r="E36" s="34">
        <v>933</v>
      </c>
      <c r="F36" s="34">
        <v>933</v>
      </c>
      <c r="G36" s="34">
        <v>933</v>
      </c>
      <c r="H36" s="34">
        <v>933</v>
      </c>
      <c r="I36" s="34">
        <f t="shared" si="5"/>
        <v>100</v>
      </c>
      <c r="J36" s="34">
        <f>H36/F36*100</f>
        <v>100</v>
      </c>
      <c r="K36" s="37">
        <f>G36-E36</f>
        <v>0</v>
      </c>
      <c r="L36" s="38">
        <f>H36-F36</f>
        <v>0</v>
      </c>
      <c r="M36" s="39"/>
    </row>
    <row r="37" spans="1:13" s="40" customFormat="1" ht="55.5">
      <c r="A37" s="32">
        <v>17</v>
      </c>
      <c r="B37" s="33" t="s">
        <v>21</v>
      </c>
      <c r="C37" s="34">
        <v>222105.5</v>
      </c>
      <c r="D37" s="34">
        <v>222105.5</v>
      </c>
      <c r="E37" s="34">
        <v>204115</v>
      </c>
      <c r="F37" s="34">
        <v>204115</v>
      </c>
      <c r="G37" s="34">
        <v>204115</v>
      </c>
      <c r="H37" s="34">
        <v>204115</v>
      </c>
      <c r="I37" s="34">
        <f t="shared" si="5"/>
        <v>100</v>
      </c>
      <c r="J37" s="34">
        <f t="shared" si="6"/>
        <v>100</v>
      </c>
      <c r="K37" s="37">
        <f t="shared" si="0"/>
        <v>0</v>
      </c>
      <c r="L37" s="38">
        <f t="shared" si="1"/>
        <v>0</v>
      </c>
      <c r="M37" s="39"/>
    </row>
    <row r="38" spans="1:13" s="40" customFormat="1" ht="81" customHeight="1">
      <c r="A38" s="32">
        <v>18</v>
      </c>
      <c r="B38" s="48" t="s">
        <v>38</v>
      </c>
      <c r="C38" s="34">
        <v>5738.1</v>
      </c>
      <c r="D38" s="34">
        <v>5738.1</v>
      </c>
      <c r="E38" s="34">
        <v>5738.1</v>
      </c>
      <c r="F38" s="34">
        <v>5738.1</v>
      </c>
      <c r="G38" s="34">
        <v>5738.1</v>
      </c>
      <c r="H38" s="34">
        <v>5738.1</v>
      </c>
      <c r="I38" s="34">
        <f t="shared" si="5"/>
        <v>100</v>
      </c>
      <c r="J38" s="34">
        <f t="shared" si="6"/>
        <v>100</v>
      </c>
      <c r="K38" s="37">
        <f t="shared" si="0"/>
        <v>0</v>
      </c>
      <c r="L38" s="38">
        <f t="shared" si="1"/>
        <v>0</v>
      </c>
      <c r="M38" s="39"/>
    </row>
    <row r="39" spans="1:13" s="40" customFormat="1" ht="55.5">
      <c r="A39" s="41">
        <v>19</v>
      </c>
      <c r="B39" s="33" t="s">
        <v>22</v>
      </c>
      <c r="C39" s="34">
        <v>63244.4</v>
      </c>
      <c r="D39" s="34">
        <v>63244.4</v>
      </c>
      <c r="E39" s="35">
        <v>59284.9</v>
      </c>
      <c r="F39" s="35">
        <v>59284.9</v>
      </c>
      <c r="G39" s="35">
        <v>59284.9</v>
      </c>
      <c r="H39" s="35">
        <v>59284.9</v>
      </c>
      <c r="I39" s="34">
        <f t="shared" si="5"/>
        <v>100</v>
      </c>
      <c r="J39" s="34">
        <f t="shared" si="6"/>
        <v>100</v>
      </c>
      <c r="K39" s="37">
        <f t="shared" si="0"/>
        <v>0</v>
      </c>
      <c r="L39" s="38">
        <f t="shared" si="1"/>
        <v>0</v>
      </c>
      <c r="M39" s="39"/>
    </row>
    <row r="40" spans="1:13" s="40" customFormat="1" ht="78.75">
      <c r="A40" s="41">
        <v>20</v>
      </c>
      <c r="B40" s="48" t="s">
        <v>49</v>
      </c>
      <c r="C40" s="34">
        <f>C41+C43+C44+C42</f>
        <v>12727.5</v>
      </c>
      <c r="D40" s="34">
        <f>D41+D43+D44+D42</f>
        <v>12727.5</v>
      </c>
      <c r="E40" s="34">
        <f>E41+E43+E44+E42</f>
        <v>10067.5</v>
      </c>
      <c r="F40" s="34">
        <f>F41+F43+F44+F42</f>
        <v>10067.5</v>
      </c>
      <c r="G40" s="34">
        <f>G41+G43+G44+G42</f>
        <v>10067.5</v>
      </c>
      <c r="H40" s="34">
        <f>H41+H43+H44+H42</f>
        <v>10067.5</v>
      </c>
      <c r="I40" s="34">
        <f t="shared" si="5"/>
        <v>100</v>
      </c>
      <c r="J40" s="34">
        <f>H40/F40*100</f>
        <v>100</v>
      </c>
      <c r="K40" s="37">
        <f>G40-E40</f>
        <v>0</v>
      </c>
      <c r="L40" s="38">
        <f>H40-F40</f>
        <v>0</v>
      </c>
      <c r="M40" s="39"/>
    </row>
    <row r="41" spans="1:13" s="40" customFormat="1" ht="65.25" customHeight="1">
      <c r="A41" s="41"/>
      <c r="B41" s="53" t="s">
        <v>41</v>
      </c>
      <c r="C41" s="34">
        <v>1196.4</v>
      </c>
      <c r="D41" s="34">
        <v>1196.4</v>
      </c>
      <c r="E41" s="35">
        <v>1096.7</v>
      </c>
      <c r="F41" s="35">
        <v>1096.7</v>
      </c>
      <c r="G41" s="35">
        <v>1096.7</v>
      </c>
      <c r="H41" s="35">
        <v>1096.7</v>
      </c>
      <c r="I41" s="34">
        <f t="shared" si="5"/>
        <v>100</v>
      </c>
      <c r="J41" s="34">
        <f>H41/F41*100</f>
        <v>100</v>
      </c>
      <c r="K41" s="37">
        <f>G41-E41</f>
        <v>0</v>
      </c>
      <c r="L41" s="38">
        <f>H41-F41</f>
        <v>0</v>
      </c>
      <c r="M41" s="39"/>
    </row>
    <row r="42" spans="1:13" s="40" customFormat="1" ht="65.25" customHeight="1">
      <c r="A42" s="41"/>
      <c r="B42" s="53" t="s">
        <v>58</v>
      </c>
      <c r="C42" s="34">
        <v>2835.7</v>
      </c>
      <c r="D42" s="34">
        <v>2835.7</v>
      </c>
      <c r="E42" s="35">
        <v>950</v>
      </c>
      <c r="F42" s="35">
        <v>950</v>
      </c>
      <c r="G42" s="35">
        <v>950</v>
      </c>
      <c r="H42" s="35">
        <v>950</v>
      </c>
      <c r="I42" s="34">
        <f t="shared" si="5"/>
        <v>100</v>
      </c>
      <c r="J42" s="34">
        <f>H42/F42*100</f>
        <v>100</v>
      </c>
      <c r="K42" s="37">
        <f>G42-E42</f>
        <v>0</v>
      </c>
      <c r="L42" s="38">
        <f>H42-F42</f>
        <v>0</v>
      </c>
      <c r="M42" s="39"/>
    </row>
    <row r="43" spans="1:13" s="40" customFormat="1" ht="27.75">
      <c r="A43" s="41"/>
      <c r="B43" s="54" t="s">
        <v>40</v>
      </c>
      <c r="C43" s="34">
        <v>1520</v>
      </c>
      <c r="D43" s="34">
        <v>1520</v>
      </c>
      <c r="E43" s="35">
        <v>1383.9</v>
      </c>
      <c r="F43" s="35">
        <v>1383.9</v>
      </c>
      <c r="G43" s="35">
        <v>1383.9</v>
      </c>
      <c r="H43" s="35">
        <v>1383.9</v>
      </c>
      <c r="I43" s="34">
        <f t="shared" si="5"/>
        <v>100</v>
      </c>
      <c r="J43" s="34">
        <f t="shared" si="6"/>
        <v>100</v>
      </c>
      <c r="K43" s="37">
        <f t="shared" si="0"/>
        <v>0</v>
      </c>
      <c r="L43" s="38">
        <f t="shared" si="1"/>
        <v>0</v>
      </c>
      <c r="M43" s="39"/>
    </row>
    <row r="44" spans="1:13" s="40" customFormat="1" ht="27.75">
      <c r="A44" s="41"/>
      <c r="B44" s="54" t="s">
        <v>39</v>
      </c>
      <c r="C44" s="34">
        <f>7888.5-713.1</f>
        <v>7175.4</v>
      </c>
      <c r="D44" s="34">
        <f>7888.5-713.1</f>
        <v>7175.4</v>
      </c>
      <c r="E44" s="35">
        <v>6636.9</v>
      </c>
      <c r="F44" s="35">
        <v>6636.9</v>
      </c>
      <c r="G44" s="35">
        <v>6636.9</v>
      </c>
      <c r="H44" s="35">
        <v>6636.9</v>
      </c>
      <c r="I44" s="34">
        <f t="shared" si="5"/>
        <v>100</v>
      </c>
      <c r="J44" s="34">
        <f t="shared" si="6"/>
        <v>100</v>
      </c>
      <c r="K44" s="37">
        <f t="shared" si="0"/>
        <v>0</v>
      </c>
      <c r="L44" s="38">
        <f t="shared" si="1"/>
        <v>0</v>
      </c>
      <c r="M44" s="39"/>
    </row>
    <row r="45" spans="1:13" s="40" customFormat="1" ht="54" customHeight="1">
      <c r="A45" s="41">
        <v>21</v>
      </c>
      <c r="B45" s="55" t="s">
        <v>53</v>
      </c>
      <c r="C45" s="34">
        <v>8727.3</v>
      </c>
      <c r="D45" s="34">
        <v>8727.3</v>
      </c>
      <c r="E45" s="35">
        <v>8655.5</v>
      </c>
      <c r="F45" s="35">
        <v>8655.5</v>
      </c>
      <c r="G45" s="35">
        <v>8655.5</v>
      </c>
      <c r="H45" s="35">
        <v>8655.5</v>
      </c>
      <c r="I45" s="34">
        <f t="shared" si="5"/>
        <v>100</v>
      </c>
      <c r="J45" s="34">
        <f t="shared" si="6"/>
        <v>100</v>
      </c>
      <c r="K45" s="37">
        <f t="shared" si="0"/>
        <v>0</v>
      </c>
      <c r="L45" s="38">
        <f t="shared" si="1"/>
        <v>0</v>
      </c>
      <c r="M45" s="39"/>
    </row>
    <row r="46" spans="1:13" s="40" customFormat="1" ht="61.5" customHeight="1">
      <c r="A46" s="41">
        <v>22</v>
      </c>
      <c r="B46" s="33" t="s">
        <v>43</v>
      </c>
      <c r="C46" s="34">
        <v>421728</v>
      </c>
      <c r="D46" s="34">
        <v>421728</v>
      </c>
      <c r="E46" s="35">
        <v>389351.9</v>
      </c>
      <c r="F46" s="35">
        <v>389351.9</v>
      </c>
      <c r="G46" s="35">
        <v>356225.8</v>
      </c>
      <c r="H46" s="35">
        <v>356225.8</v>
      </c>
      <c r="I46" s="34">
        <f aca="true" t="shared" si="7" ref="I46:J48">G46/E46*100</f>
        <v>91.49198963713802</v>
      </c>
      <c r="J46" s="34">
        <f t="shared" si="7"/>
        <v>91.49198963713802</v>
      </c>
      <c r="K46" s="37">
        <f aca="true" t="shared" si="8" ref="K46:L48">G46-E46</f>
        <v>-33126.100000000035</v>
      </c>
      <c r="L46" s="38">
        <f t="shared" si="8"/>
        <v>-33126.100000000035</v>
      </c>
      <c r="M46" s="39"/>
    </row>
    <row r="47" spans="1:13" s="40" customFormat="1" ht="78" customHeight="1">
      <c r="A47" s="41">
        <v>23</v>
      </c>
      <c r="B47" s="33" t="s">
        <v>46</v>
      </c>
      <c r="C47" s="34">
        <v>3556.3</v>
      </c>
      <c r="D47" s="34">
        <v>3556.3</v>
      </c>
      <c r="E47" s="35">
        <v>3556.3</v>
      </c>
      <c r="F47" s="35">
        <v>3556.3</v>
      </c>
      <c r="G47" s="35">
        <v>3556.3</v>
      </c>
      <c r="H47" s="35">
        <v>3556.3</v>
      </c>
      <c r="I47" s="34">
        <f t="shared" si="7"/>
        <v>100</v>
      </c>
      <c r="J47" s="34">
        <f t="shared" si="7"/>
        <v>100</v>
      </c>
      <c r="K47" s="37">
        <f t="shared" si="8"/>
        <v>0</v>
      </c>
      <c r="L47" s="38">
        <f t="shared" si="8"/>
        <v>0</v>
      </c>
      <c r="M47" s="39"/>
    </row>
    <row r="48" spans="1:13" s="40" customFormat="1" ht="82.5" customHeight="1">
      <c r="A48" s="41">
        <v>24</v>
      </c>
      <c r="B48" s="33" t="s">
        <v>47</v>
      </c>
      <c r="C48" s="34">
        <v>0.8</v>
      </c>
      <c r="D48" s="34">
        <v>0.8</v>
      </c>
      <c r="E48" s="34">
        <v>0.8</v>
      </c>
      <c r="F48" s="34">
        <v>0.8</v>
      </c>
      <c r="G48" s="34">
        <v>0.8</v>
      </c>
      <c r="H48" s="34">
        <v>0.8</v>
      </c>
      <c r="I48" s="34">
        <f t="shared" si="7"/>
        <v>100</v>
      </c>
      <c r="J48" s="34">
        <f t="shared" si="7"/>
        <v>100</v>
      </c>
      <c r="K48" s="37">
        <f t="shared" si="8"/>
        <v>0</v>
      </c>
      <c r="L48" s="38">
        <f t="shared" si="8"/>
        <v>0</v>
      </c>
      <c r="M48" s="39"/>
    </row>
    <row r="49" spans="1:13" s="40" customFormat="1" ht="31.5" customHeight="1">
      <c r="A49" s="41">
        <v>25</v>
      </c>
      <c r="B49" s="33" t="s">
        <v>52</v>
      </c>
      <c r="C49" s="36">
        <f aca="true" t="shared" si="9" ref="C49:H49">C50+C51+C52+C53</f>
        <v>58889.3</v>
      </c>
      <c r="D49" s="36">
        <f t="shared" si="9"/>
        <v>8545.699999999999</v>
      </c>
      <c r="E49" s="36">
        <f t="shared" si="9"/>
        <v>54349.399999999994</v>
      </c>
      <c r="F49" s="36">
        <f t="shared" si="9"/>
        <v>8252.3</v>
      </c>
      <c r="G49" s="36">
        <f t="shared" si="9"/>
        <v>54271.100000000006</v>
      </c>
      <c r="H49" s="36">
        <f t="shared" si="9"/>
        <v>7796.799999999999</v>
      </c>
      <c r="I49" s="34">
        <f aca="true" t="shared" si="10" ref="I49:I54">G49/E49*100</f>
        <v>99.8559321722043</v>
      </c>
      <c r="J49" s="34">
        <f t="shared" si="6"/>
        <v>94.48032669679968</v>
      </c>
      <c r="K49" s="37">
        <f t="shared" si="0"/>
        <v>-78.29999999998836</v>
      </c>
      <c r="L49" s="38">
        <f t="shared" si="1"/>
        <v>-455.5</v>
      </c>
      <c r="M49" s="39"/>
    </row>
    <row r="50" spans="1:13" s="40" customFormat="1" ht="31.5" customHeight="1">
      <c r="A50" s="41"/>
      <c r="B50" s="44" t="s">
        <v>44</v>
      </c>
      <c r="C50" s="36">
        <v>1725.1</v>
      </c>
      <c r="D50" s="34">
        <v>1725.1</v>
      </c>
      <c r="E50" s="35">
        <v>1585.3</v>
      </c>
      <c r="F50" s="35">
        <v>1585.3</v>
      </c>
      <c r="G50" s="35">
        <v>1585.3</v>
      </c>
      <c r="H50" s="35">
        <v>1585.3</v>
      </c>
      <c r="I50" s="34">
        <f t="shared" si="10"/>
        <v>100</v>
      </c>
      <c r="J50" s="34">
        <f>H50/F50*100</f>
        <v>100</v>
      </c>
      <c r="K50" s="37">
        <f aca="true" t="shared" si="11" ref="K50:L53">G50-E50</f>
        <v>0</v>
      </c>
      <c r="L50" s="38">
        <f t="shared" si="11"/>
        <v>0</v>
      </c>
      <c r="M50" s="39"/>
    </row>
    <row r="51" spans="1:13" s="40" customFormat="1" ht="31.5" customHeight="1">
      <c r="A51" s="41"/>
      <c r="B51" s="44" t="s">
        <v>40</v>
      </c>
      <c r="C51" s="36">
        <v>1143.3</v>
      </c>
      <c r="D51" s="34">
        <v>1143.3</v>
      </c>
      <c r="E51" s="35">
        <v>1087.3</v>
      </c>
      <c r="F51" s="35">
        <v>1087.3</v>
      </c>
      <c r="G51" s="35">
        <v>1072.3</v>
      </c>
      <c r="H51" s="35">
        <v>1072.3</v>
      </c>
      <c r="I51" s="34">
        <f t="shared" si="10"/>
        <v>98.62043594224225</v>
      </c>
      <c r="J51" s="34">
        <f>H51/F51*100</f>
        <v>98.62043594224225</v>
      </c>
      <c r="K51" s="37">
        <f t="shared" si="11"/>
        <v>-15</v>
      </c>
      <c r="L51" s="38">
        <f t="shared" si="11"/>
        <v>-15</v>
      </c>
      <c r="M51" s="39"/>
    </row>
    <row r="52" spans="1:13" s="40" customFormat="1" ht="31.5" customHeight="1">
      <c r="A52" s="41"/>
      <c r="B52" s="44" t="s">
        <v>39</v>
      </c>
      <c r="C52" s="36">
        <v>3875.9</v>
      </c>
      <c r="D52" s="34">
        <v>3875.9</v>
      </c>
      <c r="E52" s="35">
        <v>3804.7</v>
      </c>
      <c r="F52" s="35">
        <v>3804.7</v>
      </c>
      <c r="G52" s="35">
        <v>3804.7</v>
      </c>
      <c r="H52" s="35">
        <v>3804.7</v>
      </c>
      <c r="I52" s="34">
        <f t="shared" si="10"/>
        <v>100</v>
      </c>
      <c r="J52" s="34">
        <f>H52/F52*100</f>
        <v>100</v>
      </c>
      <c r="K52" s="37">
        <f t="shared" si="11"/>
        <v>0</v>
      </c>
      <c r="L52" s="38">
        <f t="shared" si="11"/>
        <v>0</v>
      </c>
      <c r="M52" s="39"/>
    </row>
    <row r="53" spans="1:13" s="40" customFormat="1" ht="49.5" customHeight="1">
      <c r="A53" s="41"/>
      <c r="B53" s="44" t="s">
        <v>45</v>
      </c>
      <c r="C53" s="36">
        <v>52145</v>
      </c>
      <c r="D53" s="34">
        <v>1801.4</v>
      </c>
      <c r="E53" s="35">
        <v>47872.1</v>
      </c>
      <c r="F53" s="35">
        <v>1775</v>
      </c>
      <c r="G53" s="35">
        <v>47808.8</v>
      </c>
      <c r="H53" s="35">
        <v>1334.5</v>
      </c>
      <c r="I53" s="34">
        <f t="shared" si="10"/>
        <v>99.8677726692583</v>
      </c>
      <c r="J53" s="34">
        <f>H53/F53*100</f>
        <v>75.1830985915493</v>
      </c>
      <c r="K53" s="37">
        <f>G53-E53</f>
        <v>-63.299999999995634</v>
      </c>
      <c r="L53" s="38">
        <f t="shared" si="11"/>
        <v>-440.5</v>
      </c>
      <c r="M53" s="39"/>
    </row>
    <row r="54" spans="1:13" s="16" customFormat="1" ht="27" customHeight="1">
      <c r="A54" s="25"/>
      <c r="B54" s="24" t="s">
        <v>14</v>
      </c>
      <c r="C54" s="14">
        <f>C33+C34+C35+C37+C38+C39+C40+C45+C46+C49+C47+C48</f>
        <v>1061384.6</v>
      </c>
      <c r="D54" s="14">
        <f>D33+D34+D35+D37+D38+D39+D40+D45+D46+D49+D47+D48</f>
        <v>930433.2</v>
      </c>
      <c r="E54" s="14">
        <f>E33+E34+E35+E37+E38+E39+E40+E45+E46+E49+E47+E48</f>
        <v>982327.2000000002</v>
      </c>
      <c r="F54" s="14">
        <f>F33+F34+F35+F37+F38+F39+F40+F45+F46+F49+F47+F48</f>
        <v>857757.4000000001</v>
      </c>
      <c r="G54" s="14">
        <f>G33+G34+G35+G37+G38+G39+G40+G45+G46+G49+G47+G48</f>
        <v>957927.5000000001</v>
      </c>
      <c r="H54" s="14">
        <f>H33+H34+H35+H37+H38+H39+H40+H45+H46+H49+H47+H48</f>
        <v>826637.9000000001</v>
      </c>
      <c r="I54" s="14">
        <f t="shared" si="10"/>
        <v>97.5161331173564</v>
      </c>
      <c r="J54" s="14">
        <f t="shared" si="6"/>
        <v>96.37199282687622</v>
      </c>
      <c r="K54" s="21">
        <f t="shared" si="0"/>
        <v>-24399.70000000007</v>
      </c>
      <c r="L54" s="22">
        <f t="shared" si="1"/>
        <v>-31119.5</v>
      </c>
      <c r="M54" s="23"/>
    </row>
    <row r="55" spans="1:13" s="16" customFormat="1" ht="27" customHeight="1">
      <c r="A55" s="26"/>
      <c r="B55" s="27" t="s">
        <v>19</v>
      </c>
      <c r="C55" s="28"/>
      <c r="D55" s="28"/>
      <c r="E55" s="29">
        <f>G11*15/60</f>
        <v>25920.975</v>
      </c>
      <c r="F55" s="28" t="s">
        <v>18</v>
      </c>
      <c r="G55" s="30"/>
      <c r="H55" s="30"/>
      <c r="I55" s="28"/>
      <c r="J55" s="28"/>
      <c r="K55" s="28"/>
      <c r="L55" s="28"/>
      <c r="M55" s="15"/>
    </row>
    <row r="56" spans="1:13" s="16" customFormat="1" ht="27" customHeight="1">
      <c r="A56" s="26"/>
      <c r="B56" s="26" t="s">
        <v>17</v>
      </c>
      <c r="C56" s="26"/>
      <c r="D56" s="57"/>
      <c r="E56" s="58"/>
      <c r="F56" s="58"/>
      <c r="G56" s="58"/>
      <c r="H56" s="58"/>
      <c r="I56" s="31"/>
      <c r="J56" s="31"/>
      <c r="K56" s="65"/>
      <c r="L56" s="65"/>
      <c r="M56" s="15"/>
    </row>
    <row r="57" spans="1:13" s="16" customFormat="1" ht="27" customHeight="1">
      <c r="A57" s="26"/>
      <c r="B57" s="26"/>
      <c r="C57" s="26"/>
      <c r="D57" s="59"/>
      <c r="E57" s="58"/>
      <c r="F57" s="58"/>
      <c r="G57" s="58"/>
      <c r="H57" s="58"/>
      <c r="I57" s="31"/>
      <c r="J57" s="31"/>
      <c r="K57" s="56"/>
      <c r="L57" s="56"/>
      <c r="M57" s="15"/>
    </row>
    <row r="58" spans="1:13" s="16" customFormat="1" ht="85.5" customHeight="1">
      <c r="A58" s="26"/>
      <c r="B58" s="66" t="s">
        <v>54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15"/>
    </row>
    <row r="59" spans="1:12" ht="12.75" customHeight="1">
      <c r="A59" s="3"/>
      <c r="B59" s="4"/>
      <c r="C59" s="4"/>
      <c r="D59" s="4"/>
      <c r="E59" s="5"/>
      <c r="F59" s="5"/>
      <c r="G59" s="5"/>
      <c r="H59" s="5"/>
      <c r="I59" s="5"/>
      <c r="J59" s="5"/>
      <c r="K59" s="2"/>
      <c r="L59" s="1"/>
    </row>
    <row r="60" spans="1:12" ht="12.75" customHeight="1">
      <c r="A60" s="3"/>
      <c r="B60" s="4"/>
      <c r="C60" s="4"/>
      <c r="D60" s="4"/>
      <c r="E60" s="5"/>
      <c r="F60" s="5"/>
      <c r="G60" s="5"/>
      <c r="H60" s="5"/>
      <c r="I60" s="5"/>
      <c r="J60" s="5"/>
      <c r="K60" s="2"/>
      <c r="L60" s="1"/>
    </row>
    <row r="61" spans="1:12" ht="12.75" customHeight="1">
      <c r="A61" s="3"/>
      <c r="B61" s="6"/>
      <c r="C61" s="6"/>
      <c r="D61" s="6"/>
      <c r="E61" s="7"/>
      <c r="F61" s="7"/>
      <c r="G61" s="7"/>
      <c r="H61" s="7"/>
      <c r="I61" s="7"/>
      <c r="J61" s="7"/>
      <c r="K61" s="8"/>
      <c r="L61" s="1"/>
    </row>
    <row r="62" spans="7:8" ht="19.5" customHeight="1">
      <c r="G62" s="12"/>
      <c r="H62" s="12"/>
    </row>
    <row r="63" ht="19.5" customHeight="1"/>
    <row r="64" ht="12.75" customHeight="1"/>
    <row r="65" ht="12.75" customHeight="1"/>
    <row r="66" ht="19.5" customHeight="1"/>
  </sheetData>
  <sheetProtection/>
  <mergeCells count="15">
    <mergeCell ref="K9:L9"/>
    <mergeCell ref="K56:L56"/>
    <mergeCell ref="B58:L58"/>
    <mergeCell ref="A9:A10"/>
    <mergeCell ref="B9:B10"/>
    <mergeCell ref="C9:D9"/>
    <mergeCell ref="E9:F9"/>
    <mergeCell ref="G9:H9"/>
    <mergeCell ref="I9:J9"/>
    <mergeCell ref="K1:L1"/>
    <mergeCell ref="A2:L2"/>
    <mergeCell ref="A3:L3"/>
    <mergeCell ref="A4:L4"/>
    <mergeCell ref="A5:L5"/>
    <mergeCell ref="D6:F6"/>
  </mergeCells>
  <printOptions horizontalCentered="1" verticalCentered="1"/>
  <pageMargins left="0.5905511811023623" right="0.3937007874015748" top="0" bottom="0.3937007874015748" header="0.5118110236220472" footer="0.1968503937007874"/>
  <pageSetup horizontalDpi="600" verticalDpi="600" orientation="landscape" paperSize="9" scale="38" r:id="rId1"/>
  <headerFooter alignWithMargins="0">
    <oddFooter>&amp;C&amp;6&amp;F</oddFooter>
  </headerFooter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user1</cp:lastModifiedBy>
  <cp:lastPrinted>2018-12-03T14:47:35Z</cp:lastPrinted>
  <dcterms:created xsi:type="dcterms:W3CDTF">2005-02-25T11:18:06Z</dcterms:created>
  <dcterms:modified xsi:type="dcterms:W3CDTF">2018-12-03T14:48:16Z</dcterms:modified>
  <cp:category/>
  <cp:version/>
  <cp:contentType/>
  <cp:contentStatus/>
</cp:coreProperties>
</file>