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8" sheetId="1" r:id="rId1"/>
  </sheets>
  <definedNames>
    <definedName name="_xlnm.Print_Titles" localSheetId="0">'2018'!$9:$10</definedName>
    <definedName name="_xlnm.Print_Area" localSheetId="0">'2018'!$A$1:$L$54</definedName>
  </definedNames>
  <calcPr fullCalcOnLoad="1"/>
</workbook>
</file>

<file path=xl/sharedStrings.xml><?xml version="1.0" encoding="utf-8"?>
<sst xmlns="http://schemas.openxmlformats.org/spreadsheetml/2006/main" count="67" uniqueCount="56">
  <si>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</si>
  <si>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</si>
  <si>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</si>
  <si>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</si>
  <si>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</si>
  <si>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</si>
  <si>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</si>
  <si>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</si>
  <si>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</si>
  <si>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</si>
  <si>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</si>
  <si>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</si>
  <si>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</si>
  <si>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</si>
  <si>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</si>
  <si>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</si>
  <si>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</si>
  <si>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</si>
  <si>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</si>
  <si>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</si>
  <si>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</si>
  <si>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</si>
  <si>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</si>
  <si>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</si>
  <si>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</si>
  <si>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</si>
  <si>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</si>
  <si>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</si>
  <si>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</si>
  <si>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</si>
  <si>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</si>
  <si>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</si>
  <si>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</si>
  <si>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Штрафні санкції за порушення патентування</t>
  </si>
  <si>
    <t>Плата за надання інших адміністративних послуг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</si>
  <si>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</si>
  <si>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</si>
  <si>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</si>
  <si>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Податок на майно, в т.ч.</t>
  </si>
  <si>
    <t>Затверджено на 2018 рік</t>
  </si>
  <si>
    <t>в т.ч.пальне</t>
  </si>
  <si>
    <t>Субвенція з Немовицького сільського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</si>
  <si>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здоров'я за рахунок коштів освітньої субвенції, в т.ч. з</t>
  </si>
  <si>
    <t xml:space="preserve">Немовицького сільського бюджету </t>
  </si>
  <si>
    <t xml:space="preserve">Клесівського селищного бюджету </t>
  </si>
  <si>
    <t>обласного бюджету на цільові видатки для відшкод.вартості препаратів інсуліну на лікув.хворих на цукровий діабет</t>
  </si>
  <si>
    <t>Субвенція з державного бюджету (ризики)</t>
  </si>
  <si>
    <t>Дотація з місцевого бюджету на фінансування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бюджету, в т. ч. з</t>
  </si>
  <si>
    <t>Субвенції з місцевого бюджету за рахунок відповідних субвенцій з державного бюджету</t>
  </si>
  <si>
    <t>Інші субвенції, в т.ч. з</t>
  </si>
  <si>
    <t xml:space="preserve">обласного бюджету </t>
  </si>
  <si>
    <t>бюджетів(там) органів місцевого самоврядування</t>
  </si>
  <si>
    <t>Начальник  фінуправління                                                                                              О.А.Радько</t>
  </si>
  <si>
    <t>за січень - лютий 2018 року</t>
  </si>
  <si>
    <t xml:space="preserve">Затверджено на січень-лютий 2018 року </t>
  </si>
  <si>
    <t>Фактичне надходження за січень-лютий 2018 року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</si>
</sst>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8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i/>
      <sz val="22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>
      <alignment horizontal="left" vertical="center" wrapText="1" indent="1"/>
    </xf>
    <xf numFmtId="180" fontId="19" fillId="0" borderId="10" xfId="0" applyNumberFormat="1" applyFont="1" applyBorder="1" applyAlignment="1" applyProtection="1">
      <alignment horizontal="right" vertical="center"/>
      <protection locked="0"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10" xfId="0" applyFont="1" applyBorder="1" applyAlignment="1" applyProtection="1">
      <alignment horizontal="left" vertical="center" wrapText="1" indent="1"/>
      <protection/>
    </xf>
    <xf numFmtId="0" fontId="22" fillId="0" borderId="10" xfId="0" applyFont="1" applyBorder="1" applyAlignment="1" applyProtection="1">
      <alignment horizontal="left" vertical="center" wrapText="1" indent="1"/>
      <protection/>
    </xf>
    <xf numFmtId="0" fontId="23" fillId="0" borderId="10" xfId="0" applyFont="1" applyBorder="1" applyAlignment="1" applyProtection="1">
      <alignment horizontal="left" vertical="center" wrapText="1" indent="1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50" zoomScaleNormal="50" zoomScaleSheetLayoutView="50" zoomScalePageLayoutView="0" workbookViewId="0" topLeftCell="A1">
      <selection activeCell="M8" sqref="M8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9.8320312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55"/>
      <c r="L1" s="55"/>
    </row>
    <row r="2" spans="1:12" ht="30">
      <c r="A2" s="56" t="s">
        <v>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30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56" t="s">
        <v>13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30">
      <c r="A5" s="56" t="s">
        <v>53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1" ht="42.75" customHeight="1">
      <c r="A6" s="10"/>
      <c r="B6" s="13"/>
      <c r="C6" s="13"/>
      <c r="D6" s="57"/>
      <c r="E6" s="57"/>
      <c r="F6" s="57"/>
      <c r="G6" s="13"/>
      <c r="H6" s="13"/>
      <c r="I6" s="10"/>
      <c r="J6" s="10"/>
      <c r="K6" s="10"/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52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0" t="s">
        <v>16</v>
      </c>
    </row>
    <row r="9" spans="1:13" s="16" customFormat="1" ht="106.5" customHeight="1">
      <c r="A9" s="62" t="s">
        <v>1</v>
      </c>
      <c r="B9" s="62" t="s">
        <v>2</v>
      </c>
      <c r="C9" s="64" t="s">
        <v>39</v>
      </c>
      <c r="D9" s="65"/>
      <c r="E9" s="58" t="s">
        <v>54</v>
      </c>
      <c r="F9" s="59"/>
      <c r="G9" s="58" t="s">
        <v>55</v>
      </c>
      <c r="H9" s="59"/>
      <c r="I9" s="58" t="s">
        <v>3</v>
      </c>
      <c r="J9" s="59"/>
      <c r="K9" s="58" t="s">
        <v>11</v>
      </c>
      <c r="L9" s="59"/>
      <c r="M9" s="15"/>
    </row>
    <row r="10" spans="1:14" s="16" customFormat="1" ht="116.25" customHeight="1">
      <c r="A10" s="63"/>
      <c r="B10" s="63"/>
      <c r="C10" s="18" t="s">
        <v>8</v>
      </c>
      <c r="D10" s="18" t="s">
        <v>9</v>
      </c>
      <c r="E10" s="17" t="s">
        <v>8</v>
      </c>
      <c r="F10" s="17" t="s">
        <v>9</v>
      </c>
      <c r="G10" s="17" t="s">
        <v>8</v>
      </c>
      <c r="H10" s="17" t="s">
        <v>9</v>
      </c>
      <c r="I10" s="17" t="s">
        <v>8</v>
      </c>
      <c r="J10" s="17" t="s">
        <v>9</v>
      </c>
      <c r="K10" s="17" t="s">
        <v>8</v>
      </c>
      <c r="L10" s="17" t="s">
        <v>9</v>
      </c>
      <c r="M10" s="15"/>
      <c r="N10" s="19"/>
    </row>
    <row r="11" spans="1:13" s="40" customFormat="1" ht="33" customHeight="1">
      <c r="A11" s="32">
        <v>1</v>
      </c>
      <c r="B11" s="33" t="s">
        <v>23</v>
      </c>
      <c r="C11" s="34">
        <v>101365</v>
      </c>
      <c r="D11" s="34">
        <v>101365</v>
      </c>
      <c r="E11" s="34">
        <v>15530</v>
      </c>
      <c r="F11" s="34">
        <v>15530</v>
      </c>
      <c r="G11" s="35">
        <v>16422</v>
      </c>
      <c r="H11" s="35">
        <v>16422</v>
      </c>
      <c r="I11" s="34">
        <f>G11/E11*100</f>
        <v>105.7437218287186</v>
      </c>
      <c r="J11" s="34">
        <f>H11/F11*100</f>
        <v>105.7437218287186</v>
      </c>
      <c r="K11" s="37">
        <f>G11-E11</f>
        <v>892</v>
      </c>
      <c r="L11" s="38">
        <f>H11-F11</f>
        <v>892</v>
      </c>
      <c r="M11" s="39"/>
    </row>
    <row r="12" spans="1:13" s="40" customFormat="1" ht="27" customHeight="1">
      <c r="A12" s="32">
        <v>2</v>
      </c>
      <c r="B12" s="33" t="s">
        <v>5</v>
      </c>
      <c r="C12" s="34">
        <v>10</v>
      </c>
      <c r="D12" s="34"/>
      <c r="E12" s="34">
        <v>0.7</v>
      </c>
      <c r="F12" s="34"/>
      <c r="G12" s="35">
        <v>6.2</v>
      </c>
      <c r="H12" s="35"/>
      <c r="I12" s="34">
        <f>G12/E12*100</f>
        <v>885.7142857142858</v>
      </c>
      <c r="J12" s="34"/>
      <c r="K12" s="37">
        <f aca="true" t="shared" si="0" ref="K12:K51">G12-E12</f>
        <v>5.5</v>
      </c>
      <c r="L12" s="38">
        <f aca="true" t="shared" si="1" ref="L12:L51">H12-F12</f>
        <v>0</v>
      </c>
      <c r="M12" s="39"/>
    </row>
    <row r="13" spans="1:13" s="16" customFormat="1" ht="26.25" customHeight="1">
      <c r="A13" s="32">
        <v>3</v>
      </c>
      <c r="B13" s="33" t="s">
        <v>6</v>
      </c>
      <c r="C13" s="34">
        <v>4</v>
      </c>
      <c r="D13" s="34">
        <v>4</v>
      </c>
      <c r="E13" s="34"/>
      <c r="F13" s="34"/>
      <c r="G13" s="35">
        <v>4.1</v>
      </c>
      <c r="H13" s="35">
        <v>2.9</v>
      </c>
      <c r="I13" s="34"/>
      <c r="J13" s="34"/>
      <c r="K13" s="37">
        <f t="shared" si="0"/>
        <v>4.1</v>
      </c>
      <c r="L13" s="38">
        <f t="shared" si="1"/>
        <v>2.9</v>
      </c>
      <c r="M13" s="23"/>
    </row>
    <row r="14" spans="1:13" s="16" customFormat="1" ht="27.75">
      <c r="A14" s="43">
        <v>4</v>
      </c>
      <c r="B14" s="33" t="s">
        <v>15</v>
      </c>
      <c r="C14" s="34">
        <v>4</v>
      </c>
      <c r="D14" s="34">
        <v>4</v>
      </c>
      <c r="E14" s="47">
        <v>1</v>
      </c>
      <c r="F14" s="47">
        <v>1</v>
      </c>
      <c r="G14" s="47">
        <v>2</v>
      </c>
      <c r="H14" s="47">
        <v>2</v>
      </c>
      <c r="I14" s="34">
        <f>G14/E14*100</f>
        <v>200</v>
      </c>
      <c r="J14" s="34">
        <f>H14/F14*100</f>
        <v>200</v>
      </c>
      <c r="K14" s="37">
        <f t="shared" si="0"/>
        <v>1</v>
      </c>
      <c r="L14" s="38">
        <f t="shared" si="1"/>
        <v>1</v>
      </c>
      <c r="M14" s="23"/>
    </row>
    <row r="15" spans="1:13" s="16" customFormat="1" ht="55.5">
      <c r="A15" s="43">
        <v>5</v>
      </c>
      <c r="B15" s="33" t="s">
        <v>31</v>
      </c>
      <c r="C15" s="34">
        <v>2262.8</v>
      </c>
      <c r="D15" s="34"/>
      <c r="E15" s="46">
        <v>541.4</v>
      </c>
      <c r="F15" s="45"/>
      <c r="G15" s="46">
        <v>1049.6</v>
      </c>
      <c r="H15" s="45"/>
      <c r="I15" s="34">
        <f>G15/E15*100</f>
        <v>193.86775027705946</v>
      </c>
      <c r="J15" s="34"/>
      <c r="K15" s="37">
        <f t="shared" si="0"/>
        <v>508.19999999999993</v>
      </c>
      <c r="L15" s="38">
        <f t="shared" si="1"/>
        <v>0</v>
      </c>
      <c r="M15" s="23"/>
    </row>
    <row r="16" spans="1:13" s="16" customFormat="1" ht="27.75" hidden="1">
      <c r="A16" s="43">
        <v>6</v>
      </c>
      <c r="B16" s="33" t="s">
        <v>32</v>
      </c>
      <c r="C16" s="34"/>
      <c r="D16" s="34"/>
      <c r="E16" s="47"/>
      <c r="F16" s="45"/>
      <c r="G16" s="47"/>
      <c r="H16" s="45"/>
      <c r="I16" s="34"/>
      <c r="J16" s="34"/>
      <c r="K16" s="37">
        <f t="shared" si="0"/>
        <v>0</v>
      </c>
      <c r="L16" s="38">
        <f t="shared" si="1"/>
        <v>0</v>
      </c>
      <c r="M16" s="23"/>
    </row>
    <row r="17" spans="1:13" s="16" customFormat="1" ht="27" customHeight="1">
      <c r="A17" s="18">
        <v>6</v>
      </c>
      <c r="B17" s="20" t="s">
        <v>38</v>
      </c>
      <c r="C17" s="14">
        <f aca="true" t="shared" si="2" ref="C17:H17">C18+C19+C20</f>
        <v>14661.6</v>
      </c>
      <c r="D17" s="14">
        <f t="shared" si="2"/>
        <v>0</v>
      </c>
      <c r="E17" s="14">
        <f t="shared" si="2"/>
        <v>2036</v>
      </c>
      <c r="F17" s="14">
        <f t="shared" si="2"/>
        <v>0</v>
      </c>
      <c r="G17" s="14">
        <f>G18+G19+G20</f>
        <v>2300.5</v>
      </c>
      <c r="H17" s="14">
        <f t="shared" si="2"/>
        <v>0</v>
      </c>
      <c r="I17" s="14">
        <f>G17/E17*100</f>
        <v>112.99115913555993</v>
      </c>
      <c r="J17" s="14"/>
      <c r="K17" s="21">
        <f t="shared" si="0"/>
        <v>264.5</v>
      </c>
      <c r="L17" s="22">
        <f t="shared" si="1"/>
        <v>0</v>
      </c>
      <c r="M17" s="23"/>
    </row>
    <row r="18" spans="1:13" s="40" customFormat="1" ht="55.5">
      <c r="A18" s="32"/>
      <c r="B18" s="44" t="s">
        <v>24</v>
      </c>
      <c r="C18" s="50">
        <v>1754.7</v>
      </c>
      <c r="D18" s="50"/>
      <c r="E18" s="50">
        <v>127.6</v>
      </c>
      <c r="F18" s="50"/>
      <c r="G18" s="51">
        <v>404.4</v>
      </c>
      <c r="H18" s="35"/>
      <c r="I18" s="34">
        <f>G18/E18*100</f>
        <v>316.92789968652033</v>
      </c>
      <c r="J18" s="34"/>
      <c r="K18" s="37">
        <f t="shared" si="0"/>
        <v>276.79999999999995</v>
      </c>
      <c r="L18" s="38">
        <f t="shared" si="1"/>
        <v>0</v>
      </c>
      <c r="M18" s="39"/>
    </row>
    <row r="19" spans="1:13" s="40" customFormat="1" ht="27" customHeight="1">
      <c r="A19" s="32"/>
      <c r="B19" s="44" t="s">
        <v>4</v>
      </c>
      <c r="C19" s="50">
        <v>12906.9</v>
      </c>
      <c r="D19" s="50"/>
      <c r="E19" s="50">
        <v>1908.4</v>
      </c>
      <c r="F19" s="50"/>
      <c r="G19" s="51">
        <v>1864.1</v>
      </c>
      <c r="H19" s="35"/>
      <c r="I19" s="34">
        <f>G19/E19*100</f>
        <v>97.67868371410606</v>
      </c>
      <c r="J19" s="34"/>
      <c r="K19" s="37">
        <f t="shared" si="0"/>
        <v>-44.30000000000018</v>
      </c>
      <c r="L19" s="38">
        <f t="shared" si="1"/>
        <v>0</v>
      </c>
      <c r="M19" s="39"/>
    </row>
    <row r="20" spans="1:13" s="40" customFormat="1" ht="33.75" customHeight="1">
      <c r="A20" s="32"/>
      <c r="B20" s="44" t="s">
        <v>25</v>
      </c>
      <c r="C20" s="50"/>
      <c r="D20" s="50"/>
      <c r="E20" s="50"/>
      <c r="F20" s="50"/>
      <c r="G20" s="51">
        <v>32</v>
      </c>
      <c r="H20" s="35"/>
      <c r="I20" s="34"/>
      <c r="J20" s="34"/>
      <c r="K20" s="37">
        <f t="shared" si="0"/>
        <v>32</v>
      </c>
      <c r="L20" s="38">
        <f t="shared" si="1"/>
        <v>0</v>
      </c>
      <c r="M20" s="39"/>
    </row>
    <row r="21" spans="1:13" s="40" customFormat="1" ht="27" customHeight="1">
      <c r="A21" s="32">
        <v>7</v>
      </c>
      <c r="B21" s="33" t="s">
        <v>26</v>
      </c>
      <c r="C21" s="34">
        <v>14874.7</v>
      </c>
      <c r="D21" s="34"/>
      <c r="E21" s="34">
        <v>2993.2</v>
      </c>
      <c r="F21" s="34"/>
      <c r="G21" s="35">
        <v>5053.7</v>
      </c>
      <c r="H21" s="35"/>
      <c r="I21" s="34">
        <f>G21/E21*100</f>
        <v>168.83936923693705</v>
      </c>
      <c r="J21" s="34"/>
      <c r="K21" s="37">
        <f t="shared" si="0"/>
        <v>2060.5</v>
      </c>
      <c r="L21" s="38">
        <f t="shared" si="1"/>
        <v>0</v>
      </c>
      <c r="M21" s="39"/>
    </row>
    <row r="22" spans="1:13" s="40" customFormat="1" ht="27" customHeight="1" hidden="1">
      <c r="A22" s="32">
        <v>9</v>
      </c>
      <c r="B22" s="33" t="s">
        <v>27</v>
      </c>
      <c r="C22" s="34"/>
      <c r="D22" s="34"/>
      <c r="E22" s="34"/>
      <c r="F22" s="34"/>
      <c r="G22" s="35"/>
      <c r="H22" s="35"/>
      <c r="I22" s="34" t="e">
        <f>G22/E22*100</f>
        <v>#DIV/0!</v>
      </c>
      <c r="J22" s="34"/>
      <c r="K22" s="37">
        <f t="shared" si="0"/>
        <v>0</v>
      </c>
      <c r="L22" s="38">
        <f t="shared" si="1"/>
        <v>0</v>
      </c>
      <c r="M22" s="39"/>
    </row>
    <row r="23" spans="1:13" s="40" customFormat="1" ht="27" customHeight="1">
      <c r="A23" s="32">
        <v>8</v>
      </c>
      <c r="B23" s="42" t="s">
        <v>28</v>
      </c>
      <c r="C23" s="34">
        <v>26826</v>
      </c>
      <c r="D23" s="34"/>
      <c r="E23" s="34">
        <v>2752.5</v>
      </c>
      <c r="F23" s="34"/>
      <c r="G23" s="35">
        <v>2359</v>
      </c>
      <c r="H23" s="35"/>
      <c r="I23" s="34">
        <f>G23/E23*100</f>
        <v>85.70390554041781</v>
      </c>
      <c r="J23" s="34"/>
      <c r="K23" s="37">
        <f t="shared" si="0"/>
        <v>-393.5</v>
      </c>
      <c r="L23" s="38">
        <f t="shared" si="1"/>
        <v>0</v>
      </c>
      <c r="M23" s="39"/>
    </row>
    <row r="24" spans="1:13" s="40" customFormat="1" ht="27" customHeight="1">
      <c r="A24" s="32"/>
      <c r="B24" s="49" t="s">
        <v>40</v>
      </c>
      <c r="C24" s="50">
        <v>12279</v>
      </c>
      <c r="D24" s="50"/>
      <c r="E24" s="50">
        <v>2</v>
      </c>
      <c r="F24" s="50"/>
      <c r="G24" s="51"/>
      <c r="H24" s="35"/>
      <c r="I24" s="34">
        <f>G24/E24*100</f>
        <v>0</v>
      </c>
      <c r="J24" s="34"/>
      <c r="K24" s="37">
        <f>G24-E24</f>
        <v>-2</v>
      </c>
      <c r="L24" s="38">
        <f>H24-F24</f>
        <v>0</v>
      </c>
      <c r="M24" s="39"/>
    </row>
    <row r="25" spans="1:13" s="40" customFormat="1" ht="27" customHeight="1">
      <c r="A25" s="32">
        <v>9</v>
      </c>
      <c r="B25" s="33" t="s">
        <v>37</v>
      </c>
      <c r="C25" s="34">
        <v>10</v>
      </c>
      <c r="D25" s="34"/>
      <c r="E25" s="34">
        <v>0.5</v>
      </c>
      <c r="F25" s="34"/>
      <c r="G25" s="35">
        <v>6.9</v>
      </c>
      <c r="H25" s="35"/>
      <c r="I25" s="34">
        <f>G25/E25*100</f>
        <v>1380</v>
      </c>
      <c r="J25" s="34"/>
      <c r="K25" s="37">
        <f t="shared" si="0"/>
        <v>6.4</v>
      </c>
      <c r="L25" s="38">
        <f t="shared" si="1"/>
        <v>0</v>
      </c>
      <c r="M25" s="39"/>
    </row>
    <row r="26" spans="1:13" s="40" customFormat="1" ht="33.75" customHeight="1">
      <c r="A26" s="32">
        <v>10</v>
      </c>
      <c r="B26" s="33" t="s">
        <v>29</v>
      </c>
      <c r="C26" s="34">
        <v>1.1</v>
      </c>
      <c r="D26" s="34"/>
      <c r="E26" s="34"/>
      <c r="F26" s="34"/>
      <c r="G26" s="35">
        <v>28.8</v>
      </c>
      <c r="H26" s="35"/>
      <c r="I26" s="34"/>
      <c r="J26" s="34"/>
      <c r="K26" s="37">
        <f t="shared" si="0"/>
        <v>28.8</v>
      </c>
      <c r="L26" s="38">
        <f t="shared" si="1"/>
        <v>0</v>
      </c>
      <c r="M26" s="39"/>
    </row>
    <row r="27" spans="1:13" s="40" customFormat="1" ht="27.75">
      <c r="A27" s="32">
        <v>11</v>
      </c>
      <c r="B27" s="33" t="s">
        <v>30</v>
      </c>
      <c r="C27" s="34">
        <v>300.2</v>
      </c>
      <c r="D27" s="34">
        <v>177</v>
      </c>
      <c r="E27" s="34">
        <v>26.5</v>
      </c>
      <c r="F27" s="34">
        <v>10</v>
      </c>
      <c r="G27" s="35">
        <v>37.5</v>
      </c>
      <c r="H27" s="36">
        <v>11.7</v>
      </c>
      <c r="I27" s="34">
        <f>G27/E27*100</f>
        <v>141.50943396226415</v>
      </c>
      <c r="J27" s="34">
        <f>H27/F27*100</f>
        <v>117</v>
      </c>
      <c r="K27" s="37">
        <f t="shared" si="0"/>
        <v>11</v>
      </c>
      <c r="L27" s="38">
        <f t="shared" si="1"/>
        <v>1.6999999999999993</v>
      </c>
      <c r="M27" s="39"/>
    </row>
    <row r="28" spans="1:13" s="40" customFormat="1" ht="27.75" customHeight="1" hidden="1">
      <c r="A28" s="32">
        <v>14</v>
      </c>
      <c r="B28" s="33" t="s">
        <v>33</v>
      </c>
      <c r="C28" s="34"/>
      <c r="D28" s="34"/>
      <c r="E28" s="34"/>
      <c r="F28" s="34"/>
      <c r="G28" s="35"/>
      <c r="H28" s="36"/>
      <c r="I28" s="34"/>
      <c r="J28" s="34"/>
      <c r="K28" s="37">
        <f t="shared" si="0"/>
        <v>0</v>
      </c>
      <c r="L28" s="38">
        <f t="shared" si="1"/>
        <v>0</v>
      </c>
      <c r="M28" s="39"/>
    </row>
    <row r="29" spans="1:13" s="40" customFormat="1" ht="29.25" customHeight="1">
      <c r="A29" s="32">
        <v>12</v>
      </c>
      <c r="B29" s="33" t="s">
        <v>12</v>
      </c>
      <c r="C29" s="34">
        <v>144.4</v>
      </c>
      <c r="D29" s="34">
        <v>30</v>
      </c>
      <c r="E29" s="34">
        <v>25.9</v>
      </c>
      <c r="F29" s="34">
        <v>8</v>
      </c>
      <c r="G29" s="35">
        <v>60.5</v>
      </c>
      <c r="H29" s="36">
        <v>7.1</v>
      </c>
      <c r="I29" s="34">
        <f>G29/E29*100</f>
        <v>233.59073359073358</v>
      </c>
      <c r="J29" s="34">
        <f>H29/F29*100</f>
        <v>88.75</v>
      </c>
      <c r="K29" s="37">
        <f t="shared" si="0"/>
        <v>34.6</v>
      </c>
      <c r="L29" s="38">
        <f t="shared" si="1"/>
        <v>-0.9000000000000004</v>
      </c>
      <c r="M29" s="39"/>
    </row>
    <row r="30" spans="1:13" s="40" customFormat="1" ht="29.25" customHeight="1" hidden="1">
      <c r="A30" s="32">
        <v>13</v>
      </c>
      <c r="B30" s="33" t="s">
        <v>35</v>
      </c>
      <c r="C30" s="34"/>
      <c r="D30" s="34"/>
      <c r="E30" s="34"/>
      <c r="F30" s="34"/>
      <c r="G30" s="35"/>
      <c r="H30" s="36"/>
      <c r="I30" s="34"/>
      <c r="J30" s="34"/>
      <c r="K30" s="37">
        <f>G30-E30</f>
        <v>0</v>
      </c>
      <c r="L30" s="38">
        <f>H30-F30</f>
        <v>0</v>
      </c>
      <c r="M30" s="39"/>
    </row>
    <row r="31" spans="1:13" s="40" customFormat="1" ht="27" customHeight="1">
      <c r="A31" s="32">
        <v>14</v>
      </c>
      <c r="B31" s="33" t="s">
        <v>36</v>
      </c>
      <c r="C31" s="34"/>
      <c r="D31" s="34"/>
      <c r="E31" s="34"/>
      <c r="F31" s="34"/>
      <c r="G31" s="34">
        <v>9.2</v>
      </c>
      <c r="H31" s="34"/>
      <c r="I31" s="34"/>
      <c r="J31" s="34"/>
      <c r="K31" s="37">
        <f t="shared" si="0"/>
        <v>9.2</v>
      </c>
      <c r="L31" s="38">
        <f t="shared" si="1"/>
        <v>0</v>
      </c>
      <c r="M31" s="39"/>
    </row>
    <row r="32" spans="1:13" s="16" customFormat="1" ht="52.5" customHeight="1">
      <c r="A32" s="32">
        <v>15</v>
      </c>
      <c r="B32" s="33" t="s">
        <v>34</v>
      </c>
      <c r="C32" s="34">
        <v>2323.8</v>
      </c>
      <c r="D32" s="34">
        <v>420</v>
      </c>
      <c r="E32" s="34">
        <v>273.5</v>
      </c>
      <c r="F32" s="34">
        <v>56</v>
      </c>
      <c r="G32" s="35">
        <v>581.5</v>
      </c>
      <c r="H32" s="34">
        <v>44.9</v>
      </c>
      <c r="I32" s="34">
        <f>G32/E32*100</f>
        <v>212.6142595978062</v>
      </c>
      <c r="J32" s="34">
        <f>H32/F32*100</f>
        <v>80.17857142857142</v>
      </c>
      <c r="K32" s="37">
        <f>G32-E32</f>
        <v>308</v>
      </c>
      <c r="L32" s="38">
        <f>H32-F32</f>
        <v>-11.100000000000001</v>
      </c>
      <c r="M32" s="23"/>
    </row>
    <row r="33" spans="1:13" s="16" customFormat="1" ht="38.25" customHeight="1">
      <c r="A33" s="18"/>
      <c r="B33" s="24" t="s">
        <v>7</v>
      </c>
      <c r="C33" s="14">
        <f aca="true" t="shared" si="3" ref="C33:H33">C11+C12+C13+C14+C17+C21+C22+C23+C25+C26+C27+C28+C29+C15+C16+C32+C30+C31</f>
        <v>162787.59999999998</v>
      </c>
      <c r="D33" s="14">
        <f t="shared" si="3"/>
        <v>102000</v>
      </c>
      <c r="E33" s="14">
        <f t="shared" si="3"/>
        <v>24181.200000000004</v>
      </c>
      <c r="F33" s="14">
        <f t="shared" si="3"/>
        <v>15605</v>
      </c>
      <c r="G33" s="14">
        <f t="shared" si="3"/>
        <v>27921.5</v>
      </c>
      <c r="H33" s="14">
        <f t="shared" si="3"/>
        <v>16490.600000000002</v>
      </c>
      <c r="I33" s="14">
        <f aca="true" t="shared" si="4" ref="I33:I43">G33/E33*100</f>
        <v>115.4678014325178</v>
      </c>
      <c r="J33" s="14">
        <f aca="true" t="shared" si="5" ref="J33:J51">H33/F33*100</f>
        <v>105.67510413329062</v>
      </c>
      <c r="K33" s="21">
        <f t="shared" si="0"/>
        <v>3740.2999999999956</v>
      </c>
      <c r="L33" s="22">
        <f t="shared" si="1"/>
        <v>885.6000000000022</v>
      </c>
      <c r="M33" s="23"/>
    </row>
    <row r="34" spans="1:13" s="40" customFormat="1" ht="36.75" customHeight="1">
      <c r="A34" s="32">
        <v>16</v>
      </c>
      <c r="B34" s="33" t="s">
        <v>20</v>
      </c>
      <c r="C34" s="34">
        <v>39399.4</v>
      </c>
      <c r="D34" s="34">
        <v>39399.4</v>
      </c>
      <c r="E34" s="34">
        <v>6566.6</v>
      </c>
      <c r="F34" s="34">
        <v>6566.6</v>
      </c>
      <c r="G34" s="35">
        <v>6566.6</v>
      </c>
      <c r="H34" s="35">
        <v>6566.6</v>
      </c>
      <c r="I34" s="34">
        <f t="shared" si="4"/>
        <v>100</v>
      </c>
      <c r="J34" s="34">
        <f t="shared" si="5"/>
        <v>100</v>
      </c>
      <c r="K34" s="37">
        <f t="shared" si="0"/>
        <v>0</v>
      </c>
      <c r="L34" s="38">
        <f t="shared" si="1"/>
        <v>0</v>
      </c>
      <c r="M34" s="39"/>
    </row>
    <row r="35" spans="1:13" s="40" customFormat="1" ht="100.5" customHeight="1">
      <c r="A35" s="32">
        <v>17</v>
      </c>
      <c r="B35" s="52" t="s">
        <v>47</v>
      </c>
      <c r="C35" s="34">
        <v>38621.2</v>
      </c>
      <c r="D35" s="34">
        <v>38621.2</v>
      </c>
      <c r="E35" s="34">
        <v>4505.8</v>
      </c>
      <c r="F35" s="34">
        <v>4505.8</v>
      </c>
      <c r="G35" s="35">
        <v>4505.8</v>
      </c>
      <c r="H35" s="35">
        <v>4505.8</v>
      </c>
      <c r="I35" s="34">
        <f t="shared" si="4"/>
        <v>100</v>
      </c>
      <c r="J35" s="34">
        <f t="shared" si="5"/>
        <v>100</v>
      </c>
      <c r="K35" s="37">
        <f>G35-E35</f>
        <v>0</v>
      </c>
      <c r="L35" s="38">
        <f>H35-F35</f>
        <v>0</v>
      </c>
      <c r="M35" s="39"/>
    </row>
    <row r="36" spans="1:13" s="40" customFormat="1" ht="30" customHeight="1">
      <c r="A36" s="32"/>
      <c r="B36" s="53" t="s">
        <v>43</v>
      </c>
      <c r="C36" s="34">
        <v>5331.3</v>
      </c>
      <c r="D36" s="34">
        <v>5331.3</v>
      </c>
      <c r="E36" s="34">
        <v>622</v>
      </c>
      <c r="F36" s="34">
        <v>622</v>
      </c>
      <c r="G36" s="35">
        <v>622</v>
      </c>
      <c r="H36" s="35">
        <v>622</v>
      </c>
      <c r="I36" s="34">
        <f t="shared" si="4"/>
        <v>100</v>
      </c>
      <c r="J36" s="34">
        <f>H36/F36*100</f>
        <v>100</v>
      </c>
      <c r="K36" s="37">
        <f>G36-E36</f>
        <v>0</v>
      </c>
      <c r="L36" s="38">
        <f>H36-F36</f>
        <v>0</v>
      </c>
      <c r="M36" s="39"/>
    </row>
    <row r="37" spans="1:13" s="40" customFormat="1" ht="55.5">
      <c r="A37" s="32">
        <v>18</v>
      </c>
      <c r="B37" s="33" t="s">
        <v>21</v>
      </c>
      <c r="C37" s="34">
        <v>222105.5</v>
      </c>
      <c r="D37" s="34">
        <v>222105.5</v>
      </c>
      <c r="E37" s="34">
        <v>34204.2</v>
      </c>
      <c r="F37" s="34">
        <v>34204.2</v>
      </c>
      <c r="G37" s="35">
        <v>34204.2</v>
      </c>
      <c r="H37" s="35">
        <v>34204.2</v>
      </c>
      <c r="I37" s="34">
        <f t="shared" si="4"/>
        <v>100</v>
      </c>
      <c r="J37" s="34">
        <f t="shared" si="5"/>
        <v>100</v>
      </c>
      <c r="K37" s="37">
        <f t="shared" si="0"/>
        <v>0</v>
      </c>
      <c r="L37" s="38">
        <f t="shared" si="1"/>
        <v>0</v>
      </c>
      <c r="M37" s="39"/>
    </row>
    <row r="38" spans="1:13" s="40" customFormat="1" ht="85.5" customHeight="1">
      <c r="A38" s="32"/>
      <c r="B38" s="48" t="s">
        <v>41</v>
      </c>
      <c r="C38" s="34">
        <v>39212.9</v>
      </c>
      <c r="D38" s="34">
        <v>39212.9</v>
      </c>
      <c r="E38" s="34">
        <v>6038.8</v>
      </c>
      <c r="F38" s="34">
        <v>6038.8</v>
      </c>
      <c r="G38" s="35">
        <v>6038.8</v>
      </c>
      <c r="H38" s="35">
        <v>6038.8</v>
      </c>
      <c r="I38" s="34">
        <f t="shared" si="4"/>
        <v>100</v>
      </c>
      <c r="J38" s="34">
        <f t="shared" si="5"/>
        <v>100</v>
      </c>
      <c r="K38" s="37">
        <f t="shared" si="0"/>
        <v>0</v>
      </c>
      <c r="L38" s="38">
        <f t="shared" si="1"/>
        <v>0</v>
      </c>
      <c r="M38" s="39"/>
    </row>
    <row r="39" spans="1:13" s="40" customFormat="1" ht="55.5">
      <c r="A39" s="41">
        <v>19</v>
      </c>
      <c r="B39" s="33" t="s">
        <v>22</v>
      </c>
      <c r="C39" s="34">
        <v>58000.9</v>
      </c>
      <c r="D39" s="34">
        <v>58000.9</v>
      </c>
      <c r="E39" s="35">
        <v>5707.5</v>
      </c>
      <c r="F39" s="35">
        <v>5707.5</v>
      </c>
      <c r="G39" s="35">
        <v>5707.5</v>
      </c>
      <c r="H39" s="35">
        <v>5707.5</v>
      </c>
      <c r="I39" s="34">
        <f t="shared" si="4"/>
        <v>100</v>
      </c>
      <c r="J39" s="34">
        <f t="shared" si="5"/>
        <v>100</v>
      </c>
      <c r="K39" s="37">
        <f t="shared" si="0"/>
        <v>0</v>
      </c>
      <c r="L39" s="38">
        <f t="shared" si="1"/>
        <v>0</v>
      </c>
      <c r="M39" s="39"/>
    </row>
    <row r="40" spans="1:13" s="40" customFormat="1" ht="78.75">
      <c r="A40" s="41"/>
      <c r="B40" s="48" t="s">
        <v>42</v>
      </c>
      <c r="C40" s="34">
        <f aca="true" t="shared" si="6" ref="C40:H40">C41+C42+C43</f>
        <v>10604.9</v>
      </c>
      <c r="D40" s="34">
        <f t="shared" si="6"/>
        <v>10604.9</v>
      </c>
      <c r="E40" s="34">
        <f t="shared" si="6"/>
        <v>2022.8999999999999</v>
      </c>
      <c r="F40" s="34">
        <f t="shared" si="6"/>
        <v>2022.8999999999999</v>
      </c>
      <c r="G40" s="34">
        <f t="shared" si="6"/>
        <v>2022.8999999999999</v>
      </c>
      <c r="H40" s="34">
        <f t="shared" si="6"/>
        <v>2022.8999999999999</v>
      </c>
      <c r="I40" s="34">
        <f t="shared" si="4"/>
        <v>100</v>
      </c>
      <c r="J40" s="34">
        <f>H40/F40*100</f>
        <v>100</v>
      </c>
      <c r="K40" s="37">
        <f>G40-E40</f>
        <v>0</v>
      </c>
      <c r="L40" s="38">
        <f>H40-F40</f>
        <v>0</v>
      </c>
      <c r="M40" s="39"/>
    </row>
    <row r="41" spans="1:13" s="40" customFormat="1" ht="69.75">
      <c r="A41" s="41"/>
      <c r="B41" s="53" t="s">
        <v>45</v>
      </c>
      <c r="C41" s="34">
        <v>1196.4</v>
      </c>
      <c r="D41" s="34">
        <v>1196.4</v>
      </c>
      <c r="E41" s="35">
        <v>199.4</v>
      </c>
      <c r="F41" s="35">
        <v>199.4</v>
      </c>
      <c r="G41" s="35">
        <v>199.4</v>
      </c>
      <c r="H41" s="35">
        <v>199.4</v>
      </c>
      <c r="I41" s="34">
        <f t="shared" si="4"/>
        <v>100</v>
      </c>
      <c r="J41" s="34">
        <f>H41/F41*100</f>
        <v>100</v>
      </c>
      <c r="K41" s="37">
        <f>G41-E41</f>
        <v>0</v>
      </c>
      <c r="L41" s="38">
        <f>H41-F41</f>
        <v>0</v>
      </c>
      <c r="M41" s="39"/>
    </row>
    <row r="42" spans="1:13" s="40" customFormat="1" ht="27.75">
      <c r="A42" s="41"/>
      <c r="B42" s="54" t="s">
        <v>44</v>
      </c>
      <c r="C42" s="34">
        <v>1520</v>
      </c>
      <c r="D42" s="34">
        <v>1520</v>
      </c>
      <c r="E42" s="35">
        <v>270.9</v>
      </c>
      <c r="F42" s="35">
        <v>270.9</v>
      </c>
      <c r="G42" s="35">
        <v>270.9</v>
      </c>
      <c r="H42" s="35">
        <v>270.9</v>
      </c>
      <c r="I42" s="34">
        <f t="shared" si="4"/>
        <v>100</v>
      </c>
      <c r="J42" s="34">
        <f t="shared" si="5"/>
        <v>100</v>
      </c>
      <c r="K42" s="37">
        <f t="shared" si="0"/>
        <v>0</v>
      </c>
      <c r="L42" s="38">
        <f t="shared" si="1"/>
        <v>0</v>
      </c>
      <c r="M42" s="39"/>
    </row>
    <row r="43" spans="1:13" s="40" customFormat="1" ht="27.75">
      <c r="A43" s="41"/>
      <c r="B43" s="54" t="s">
        <v>43</v>
      </c>
      <c r="C43" s="34">
        <v>7888.5</v>
      </c>
      <c r="D43" s="34">
        <v>7888.5</v>
      </c>
      <c r="E43" s="35">
        <v>1552.6</v>
      </c>
      <c r="F43" s="35">
        <v>1552.6</v>
      </c>
      <c r="G43" s="35">
        <v>1552.6</v>
      </c>
      <c r="H43" s="35">
        <v>1552.6</v>
      </c>
      <c r="I43" s="34">
        <f t="shared" si="4"/>
        <v>100</v>
      </c>
      <c r="J43" s="34">
        <f t="shared" si="5"/>
        <v>100</v>
      </c>
      <c r="K43" s="37">
        <f t="shared" si="0"/>
        <v>0</v>
      </c>
      <c r="L43" s="38">
        <f t="shared" si="1"/>
        <v>0</v>
      </c>
      <c r="M43" s="39"/>
    </row>
    <row r="44" spans="1:13" s="40" customFormat="1" ht="31.5" customHeight="1">
      <c r="A44" s="41">
        <v>20</v>
      </c>
      <c r="B44" s="33" t="s">
        <v>46</v>
      </c>
      <c r="C44" s="34">
        <v>646</v>
      </c>
      <c r="D44" s="34">
        <v>646</v>
      </c>
      <c r="E44" s="35"/>
      <c r="F44" s="35"/>
      <c r="G44" s="35"/>
      <c r="H44" s="35"/>
      <c r="I44" s="34"/>
      <c r="J44" s="34"/>
      <c r="K44" s="37">
        <f t="shared" si="0"/>
        <v>0</v>
      </c>
      <c r="L44" s="38">
        <f t="shared" si="1"/>
        <v>0</v>
      </c>
      <c r="M44" s="39"/>
    </row>
    <row r="45" spans="1:13" s="40" customFormat="1" ht="61.5" customHeight="1">
      <c r="A45" s="41"/>
      <c r="B45" s="33" t="s">
        <v>48</v>
      </c>
      <c r="C45" s="34">
        <v>416872.8</v>
      </c>
      <c r="D45" s="34">
        <v>416872.8</v>
      </c>
      <c r="E45" s="35">
        <v>79429.4</v>
      </c>
      <c r="F45" s="35">
        <v>79429.4</v>
      </c>
      <c r="G45" s="35">
        <v>77360.2</v>
      </c>
      <c r="H45" s="35">
        <v>77360.2</v>
      </c>
      <c r="I45" s="34">
        <f>G45/E45*100</f>
        <v>97.3949192616336</v>
      </c>
      <c r="J45" s="34">
        <f>H45/F45*100</f>
        <v>97.3949192616336</v>
      </c>
      <c r="K45" s="37">
        <f>G45-E45</f>
        <v>-2069.199999999997</v>
      </c>
      <c r="L45" s="38">
        <f>H45-F45</f>
        <v>-2069.199999999997</v>
      </c>
      <c r="M45" s="39"/>
    </row>
    <row r="46" spans="1:13" s="40" customFormat="1" ht="31.5" customHeight="1">
      <c r="A46" s="41">
        <v>21</v>
      </c>
      <c r="B46" s="33" t="s">
        <v>49</v>
      </c>
      <c r="C46" s="36">
        <f aca="true" t="shared" si="7" ref="C46:H46">C47+C48+C49+C50</f>
        <v>59783</v>
      </c>
      <c r="D46" s="36">
        <f t="shared" si="7"/>
        <v>7926.2</v>
      </c>
      <c r="E46" s="36">
        <f t="shared" si="7"/>
        <v>10874.900000000001</v>
      </c>
      <c r="F46" s="36">
        <f t="shared" si="7"/>
        <v>2189.5</v>
      </c>
      <c r="G46" s="36">
        <f t="shared" si="7"/>
        <v>10787.7</v>
      </c>
      <c r="H46" s="36">
        <f t="shared" si="7"/>
        <v>2114.3</v>
      </c>
      <c r="I46" s="34">
        <f aca="true" t="shared" si="8" ref="I46:I51">G46/E46*100</f>
        <v>99.1981535462395</v>
      </c>
      <c r="J46" s="34">
        <f t="shared" si="5"/>
        <v>96.56542589632336</v>
      </c>
      <c r="K46" s="37">
        <f t="shared" si="0"/>
        <v>-87.20000000000073</v>
      </c>
      <c r="L46" s="38">
        <f t="shared" si="1"/>
        <v>-75.19999999999982</v>
      </c>
      <c r="M46" s="39"/>
    </row>
    <row r="47" spans="1:13" s="40" customFormat="1" ht="31.5" customHeight="1">
      <c r="A47" s="41"/>
      <c r="B47" s="44" t="s">
        <v>50</v>
      </c>
      <c r="C47" s="36">
        <v>1678.1</v>
      </c>
      <c r="D47" s="34">
        <v>1678.1</v>
      </c>
      <c r="E47" s="35">
        <v>279.7</v>
      </c>
      <c r="F47" s="35">
        <v>279.7</v>
      </c>
      <c r="G47" s="35">
        <v>279.7</v>
      </c>
      <c r="H47" s="35">
        <v>279.7</v>
      </c>
      <c r="I47" s="34">
        <f t="shared" si="8"/>
        <v>100</v>
      </c>
      <c r="J47" s="34">
        <f>H47/F47*100</f>
        <v>100</v>
      </c>
      <c r="K47" s="37">
        <f aca="true" t="shared" si="9" ref="K47:L50">G47-E47</f>
        <v>0</v>
      </c>
      <c r="L47" s="38">
        <f t="shared" si="9"/>
        <v>0</v>
      </c>
      <c r="M47" s="39"/>
    </row>
    <row r="48" spans="1:13" s="40" customFormat="1" ht="31.5" customHeight="1">
      <c r="A48" s="41"/>
      <c r="B48" s="44" t="s">
        <v>44</v>
      </c>
      <c r="C48" s="36">
        <v>688.5</v>
      </c>
      <c r="D48" s="34">
        <v>688.5</v>
      </c>
      <c r="E48" s="35">
        <v>103.1</v>
      </c>
      <c r="F48" s="35">
        <v>103.1</v>
      </c>
      <c r="G48" s="35">
        <v>103.1</v>
      </c>
      <c r="H48" s="35">
        <v>103.1</v>
      </c>
      <c r="I48" s="34">
        <f t="shared" si="8"/>
        <v>100</v>
      </c>
      <c r="J48" s="34">
        <f>H48/F48*100</f>
        <v>100</v>
      </c>
      <c r="K48" s="37">
        <f t="shared" si="9"/>
        <v>0</v>
      </c>
      <c r="L48" s="38">
        <f t="shared" si="9"/>
        <v>0</v>
      </c>
      <c r="M48" s="39"/>
    </row>
    <row r="49" spans="1:13" s="40" customFormat="1" ht="31.5" customHeight="1">
      <c r="A49" s="41"/>
      <c r="B49" s="44" t="s">
        <v>43</v>
      </c>
      <c r="C49" s="36">
        <v>5458.4</v>
      </c>
      <c r="D49" s="34">
        <v>5458.4</v>
      </c>
      <c r="E49" s="35">
        <v>1731</v>
      </c>
      <c r="F49" s="35">
        <v>1731</v>
      </c>
      <c r="G49" s="35">
        <v>1691</v>
      </c>
      <c r="H49" s="35">
        <v>1691</v>
      </c>
      <c r="I49" s="34">
        <f t="shared" si="8"/>
        <v>97.6891969959561</v>
      </c>
      <c r="J49" s="34">
        <f>H49/F49*100</f>
        <v>97.6891969959561</v>
      </c>
      <c r="K49" s="37">
        <f t="shared" si="9"/>
        <v>-40</v>
      </c>
      <c r="L49" s="38">
        <f t="shared" si="9"/>
        <v>-40</v>
      </c>
      <c r="M49" s="39"/>
    </row>
    <row r="50" spans="1:13" s="40" customFormat="1" ht="57" customHeight="1">
      <c r="A50" s="41"/>
      <c r="B50" s="44" t="s">
        <v>51</v>
      </c>
      <c r="C50" s="36">
        <v>51958</v>
      </c>
      <c r="D50" s="34">
        <v>101.2</v>
      </c>
      <c r="E50" s="35">
        <v>8761.1</v>
      </c>
      <c r="F50" s="35">
        <v>75.7</v>
      </c>
      <c r="G50" s="35">
        <v>8713.9</v>
      </c>
      <c r="H50" s="35">
        <v>40.5</v>
      </c>
      <c r="I50" s="34">
        <f t="shared" si="8"/>
        <v>99.46125486525665</v>
      </c>
      <c r="J50" s="34">
        <f>H50/F50*100</f>
        <v>53.5006605019815</v>
      </c>
      <c r="K50" s="37">
        <f>G50-E50</f>
        <v>-47.20000000000073</v>
      </c>
      <c r="L50" s="38">
        <f t="shared" si="9"/>
        <v>-35.2</v>
      </c>
      <c r="M50" s="39"/>
    </row>
    <row r="51" spans="1:13" s="16" customFormat="1" ht="27" customHeight="1">
      <c r="A51" s="25"/>
      <c r="B51" s="24" t="s">
        <v>14</v>
      </c>
      <c r="C51" s="14">
        <f aca="true" t="shared" si="10" ref="C51:H51">C33+C34+C35+C37+C38+C39+C40+C44+C45+C46</f>
        <v>1048034.2</v>
      </c>
      <c r="D51" s="14">
        <f t="shared" si="10"/>
        <v>935389.8</v>
      </c>
      <c r="E51" s="14">
        <f t="shared" si="10"/>
        <v>173531.3</v>
      </c>
      <c r="F51" s="14">
        <f t="shared" si="10"/>
        <v>156269.69999999998</v>
      </c>
      <c r="G51" s="14">
        <f t="shared" si="10"/>
        <v>175115.2</v>
      </c>
      <c r="H51" s="14">
        <f t="shared" si="10"/>
        <v>155010.89999999997</v>
      </c>
      <c r="I51" s="14">
        <f t="shared" si="8"/>
        <v>100.9127460002893</v>
      </c>
      <c r="J51" s="14">
        <f t="shared" si="5"/>
        <v>99.1944695612777</v>
      </c>
      <c r="K51" s="21">
        <f t="shared" si="0"/>
        <v>1583.9000000000233</v>
      </c>
      <c r="L51" s="22">
        <f t="shared" si="1"/>
        <v>-1258.8000000000175</v>
      </c>
      <c r="M51" s="23"/>
    </row>
    <row r="52" spans="1:13" s="16" customFormat="1" ht="27" customHeight="1">
      <c r="A52" s="26"/>
      <c r="B52" s="27" t="s">
        <v>19</v>
      </c>
      <c r="C52" s="28"/>
      <c r="D52" s="28"/>
      <c r="E52" s="29">
        <f>G11*15/60</f>
        <v>4105.5</v>
      </c>
      <c r="F52" s="28" t="s">
        <v>18</v>
      </c>
      <c r="G52" s="30"/>
      <c r="H52" s="30"/>
      <c r="I52" s="28"/>
      <c r="J52" s="28"/>
      <c r="K52" s="28"/>
      <c r="L52" s="28"/>
      <c r="M52" s="15"/>
    </row>
    <row r="53" spans="1:13" s="16" customFormat="1" ht="27" customHeight="1">
      <c r="A53" s="26"/>
      <c r="B53" s="26" t="s">
        <v>17</v>
      </c>
      <c r="C53" s="26"/>
      <c r="D53" s="26"/>
      <c r="E53" s="31"/>
      <c r="F53" s="31"/>
      <c r="G53" s="31"/>
      <c r="H53" s="31"/>
      <c r="I53" s="31"/>
      <c r="J53" s="31"/>
      <c r="K53" s="60"/>
      <c r="L53" s="60"/>
      <c r="M53" s="15"/>
    </row>
    <row r="54" spans="1:13" s="16" customFormat="1" ht="85.5" customHeight="1">
      <c r="A54" s="26"/>
      <c r="B54" s="61" t="s">
        <v>52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15"/>
    </row>
    <row r="55" spans="1:12" ht="12.75" customHeight="1">
      <c r="A55" s="3"/>
      <c r="B55" s="4"/>
      <c r="C55" s="4"/>
      <c r="D55" s="4"/>
      <c r="E55" s="5"/>
      <c r="F55" s="5"/>
      <c r="G55" s="5"/>
      <c r="H55" s="5"/>
      <c r="I55" s="5"/>
      <c r="J55" s="5"/>
      <c r="K55" s="2"/>
      <c r="L55" s="1"/>
    </row>
    <row r="56" spans="1:12" ht="12.75" customHeight="1">
      <c r="A56" s="3"/>
      <c r="B56" s="4"/>
      <c r="C56" s="4"/>
      <c r="D56" s="4"/>
      <c r="E56" s="5"/>
      <c r="F56" s="5"/>
      <c r="G56" s="5"/>
      <c r="H56" s="5"/>
      <c r="I56" s="5"/>
      <c r="J56" s="5"/>
      <c r="K56" s="2"/>
      <c r="L56" s="1"/>
    </row>
    <row r="57" spans="1:12" ht="12.75" customHeight="1">
      <c r="A57" s="3"/>
      <c r="B57" s="6"/>
      <c r="C57" s="6"/>
      <c r="D57" s="6"/>
      <c r="E57" s="7"/>
      <c r="F57" s="7"/>
      <c r="G57" s="7"/>
      <c r="H57" s="7"/>
      <c r="I57" s="7"/>
      <c r="J57" s="7"/>
      <c r="K57" s="8"/>
      <c r="L57" s="1"/>
    </row>
    <row r="58" spans="7:8" ht="19.5" customHeight="1">
      <c r="G58" s="12"/>
      <c r="H58" s="12"/>
    </row>
    <row r="59" ht="19.5" customHeight="1"/>
    <row r="60" ht="12.75" customHeight="1"/>
    <row r="61" ht="12.75" customHeight="1"/>
    <row r="62" ht="19.5" customHeight="1"/>
  </sheetData>
  <sheetProtection/>
  <mergeCells count="15">
    <mergeCell ref="K9:L9"/>
    <mergeCell ref="K53:L53"/>
    <mergeCell ref="B54:L54"/>
    <mergeCell ref="A9:A10"/>
    <mergeCell ref="B9:B10"/>
    <mergeCell ref="C9:D9"/>
    <mergeCell ref="E9:F9"/>
    <mergeCell ref="G9:H9"/>
    <mergeCell ref="I9:J9"/>
    <mergeCell ref="K1:L1"/>
    <mergeCell ref="A2:L2"/>
    <mergeCell ref="A3:L3"/>
    <mergeCell ref="A4:L4"/>
    <mergeCell ref="A5:L5"/>
    <mergeCell ref="D6:F6"/>
  </mergeCells>
  <printOptions horizontalCentered="1" verticalCentered="1"/>
  <pageMargins left="0.5905511811023623" right="0.3937007874015748" top="0" bottom="0.3937007874015748" header="0.5118110236220472" footer="0.1968503937007874"/>
  <pageSetup horizontalDpi="600" verticalDpi="600" orientation="landscape" paperSize="9" scale="40" r:id="rId1"/>
  <headerFooter alignWithMargins="0">
    <oddFooter>&amp;C&amp;6&amp;F</oddFooter>
  </headerFooter>
  <rowBreaks count="2" manualBreakCount="2">
    <brk id="33" max="11" man="1"/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</cp:lastModifiedBy>
  <cp:lastPrinted>2018-03-03T13:01:35Z</cp:lastPrinted>
  <dcterms:created xsi:type="dcterms:W3CDTF">2005-02-25T11:18:06Z</dcterms:created>
  <dcterms:modified xsi:type="dcterms:W3CDTF">2018-03-03T13:08:06Z</dcterms:modified>
  <cp:category/>
  <cp:version/>
  <cp:contentType/>
  <cp:contentStatus/>
</cp:coreProperties>
</file>