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490" activeTab="0"/>
  </bookViews>
  <sheets>
    <sheet name="2016" sheetId="1" r:id="rId1"/>
  </sheets>
  <definedNames>
    <definedName name="_xlnm.Print_Area" localSheetId="0">'2016'!$A$1:$J$44</definedName>
  </definedNames>
  <calcPr fullCalcOnLoad="1"/>
</workbook>
</file>

<file path=xl/sharedStrings.xml><?xml version="1.0" encoding="utf-8"?>
<sst xmlns="http://schemas.openxmlformats.org/spreadsheetml/2006/main" count="54" uniqueCount="47">
  <si>
    <t>виконання  бюджету Сарненського району</t>
  </si>
  <si>
    <t>№     п/п</t>
  </si>
  <si>
    <t>Назва податків</t>
  </si>
  <si>
    <t>% виконання</t>
  </si>
  <si>
    <t>Плата за землю</t>
  </si>
  <si>
    <t>Державне мито</t>
  </si>
  <si>
    <t>Податок на прибуток</t>
  </si>
  <si>
    <t>Всього власних доходів</t>
  </si>
  <si>
    <t>Всього по району</t>
  </si>
  <si>
    <t>в т.ч. по районному бюджету</t>
  </si>
  <si>
    <t>Аналіз</t>
  </si>
  <si>
    <t>Відхилення (+,-)</t>
  </si>
  <si>
    <t xml:space="preserve">Інші надходження </t>
  </si>
  <si>
    <t>по власних доходах загального фонду</t>
  </si>
  <si>
    <t>Разом</t>
  </si>
  <si>
    <t>Частина чистого прибутку (доходу)</t>
  </si>
  <si>
    <t>тис.грн.</t>
  </si>
  <si>
    <t xml:space="preserve"> </t>
  </si>
  <si>
    <t xml:space="preserve"> тис.грн.</t>
  </si>
  <si>
    <t>Обласний бюджет  -ПДФО -</t>
  </si>
  <si>
    <t>Інші субвенції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</si>
  <si>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</si>
  <si>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</si>
  <si>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</si>
  <si>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та збір на доходи фізичних осіб</t>
  </si>
  <si>
    <t>Податок на майно</t>
  </si>
  <si>
    <t>Податок на нерухоме майно відмінне від земельної ділянки</t>
  </si>
  <si>
    <t>Транспортний податок</t>
  </si>
  <si>
    <t>Єдиний податок</t>
  </si>
  <si>
    <t>Екологічний податок</t>
  </si>
  <si>
    <t>Акцизний податок</t>
  </si>
  <si>
    <t>Адміністративні штрафи</t>
  </si>
  <si>
    <t>Надходження від орендної плати</t>
  </si>
  <si>
    <t>Рентна плата за користування лісовими ресурсами</t>
  </si>
  <si>
    <t>Рентна плата за користування надрами</t>
  </si>
  <si>
    <t>Субвенції з державного бюджету</t>
  </si>
  <si>
    <t>Штрафні санкції за порушення патентування</t>
  </si>
  <si>
    <t>Збір за провадження торг діяльності</t>
  </si>
  <si>
    <t>Кошти від реалізації безхозного майна</t>
  </si>
  <si>
    <t>Місцеві збори - туристичний збір</t>
  </si>
  <si>
    <t>Стабілізаційна дотація</t>
  </si>
  <si>
    <t>Затверджено з урах.змін на 2016 рік</t>
  </si>
  <si>
    <t>Плата за надання адміністративних послуг</t>
  </si>
  <si>
    <t>Начальник  фінуправління                                                                                                                                                       О.А.Радько</t>
  </si>
  <si>
    <t>Субвенція за рахунок залишку коштів освітньої субвенції</t>
  </si>
  <si>
    <t>за 2016 рік</t>
  </si>
  <si>
    <t>Фактичне надходження за 2016 рік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</si>
</sst>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00"/>
  </numFmts>
  <fonts count="54">
    <font>
      <sz val="10"/>
      <name val="Times New Roman"/>
      <family val="0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16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i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 wrapText="1" indent="1"/>
      <protection/>
    </xf>
    <xf numFmtId="180" fontId="6" fillId="0" borderId="0" xfId="0" applyNumberFormat="1" applyFont="1" applyBorder="1" applyAlignment="1" applyProtection="1">
      <alignment horizontal="right" vertical="center"/>
      <protection locked="0"/>
    </xf>
    <xf numFmtId="180" fontId="6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80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180" fontId="11" fillId="0" borderId="1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7" fontId="14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left" vertical="center" wrapText="1" indent="1"/>
      <protection/>
    </xf>
    <xf numFmtId="180" fontId="11" fillId="0" borderId="10" xfId="0" applyNumberFormat="1" applyFont="1" applyBorder="1" applyAlignment="1" applyProtection="1">
      <alignment horizontal="right" vertical="center"/>
      <protection/>
    </xf>
    <xf numFmtId="180" fontId="11" fillId="32" borderId="10" xfId="0" applyNumberFormat="1" applyFont="1" applyFill="1" applyBorder="1" applyAlignment="1" applyProtection="1">
      <alignment horizontal="right" vertical="center"/>
      <protection/>
    </xf>
    <xf numFmtId="180" fontId="13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181" fontId="12" fillId="0" borderId="0" xfId="0" applyNumberFormat="1" applyFont="1" applyBorder="1" applyAlignment="1" applyProtection="1">
      <alignment horizontal="right" vertical="center" wrapText="1"/>
      <protection/>
    </xf>
    <xf numFmtId="180" fontId="8" fillId="0" borderId="0" xfId="0" applyNumberFormat="1" applyFont="1" applyBorder="1" applyAlignment="1" applyProtection="1">
      <alignment vertical="center" wrapText="1"/>
      <protection/>
    </xf>
    <xf numFmtId="180" fontId="15" fillId="0" borderId="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180" fontId="16" fillId="0" borderId="10" xfId="0" applyNumberFormat="1" applyFont="1" applyBorder="1" applyAlignment="1" applyProtection="1">
      <alignment horizontal="right" vertical="center"/>
      <protection locked="0"/>
    </xf>
    <xf numFmtId="180" fontId="17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Border="1" applyAlignment="1" applyProtection="1">
      <alignment horizontal="right" vertical="center"/>
      <protection/>
    </xf>
    <xf numFmtId="180" fontId="16" fillId="32" borderId="10" xfId="0" applyNumberFormat="1" applyFont="1" applyFill="1" applyBorder="1" applyAlignment="1" applyProtection="1">
      <alignment horizontal="right" vertical="center"/>
      <protection/>
    </xf>
    <xf numFmtId="180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 horizontal="left" vertical="center" wrapText="1" inden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>
      <alignment/>
    </xf>
    <xf numFmtId="181" fontId="17" fillId="0" borderId="10" xfId="0" applyNumberFormat="1" applyFont="1" applyBorder="1" applyAlignment="1">
      <alignment vertical="center"/>
    </xf>
    <xf numFmtId="181" fontId="17" fillId="0" borderId="10" xfId="0" applyNumberFormat="1" applyFont="1" applyBorder="1" applyAlignment="1">
      <alignment/>
    </xf>
    <xf numFmtId="181" fontId="17" fillId="33" borderId="10" xfId="0" applyNumberFormat="1" applyFont="1" applyFill="1" applyBorder="1" applyAlignment="1">
      <alignment vertical="center"/>
    </xf>
    <xf numFmtId="180" fontId="16" fillId="33" borderId="10" xfId="0" applyNumberFormat="1" applyFont="1" applyFill="1" applyBorder="1" applyAlignment="1" applyProtection="1">
      <alignment horizontal="right" vertical="center"/>
      <protection locked="0"/>
    </xf>
    <xf numFmtId="180" fontId="17" fillId="33" borderId="10" xfId="0" applyNumberFormat="1" applyFont="1" applyFill="1" applyBorder="1" applyAlignment="1" applyProtection="1">
      <alignment horizontal="right" vertical="center"/>
      <protection locked="0"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80" fontId="15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="47" zoomScaleNormal="70" zoomScaleSheetLayoutView="47" zoomScalePageLayoutView="0" workbookViewId="0" topLeftCell="A4">
      <pane xSplit="2" ySplit="7" topLeftCell="C26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D41" sqref="D41"/>
    </sheetView>
  </sheetViews>
  <sheetFormatPr defaultColWidth="9.33203125" defaultRowHeight="12.75"/>
  <cols>
    <col min="1" max="1" width="7.66015625" style="0" customWidth="1"/>
    <col min="2" max="2" width="112.83203125" style="0" customWidth="1"/>
    <col min="3" max="3" width="31" style="0" customWidth="1"/>
    <col min="4" max="4" width="29.16015625" style="0" customWidth="1"/>
    <col min="5" max="5" width="28" style="0" customWidth="1"/>
    <col min="6" max="6" width="27.16015625" style="0" customWidth="1"/>
    <col min="7" max="7" width="30.66015625" style="0" customWidth="1"/>
    <col min="8" max="8" width="31.66015625" style="0" customWidth="1"/>
    <col min="9" max="9" width="31.33203125" style="0" customWidth="1"/>
    <col min="10" max="10" width="29" style="0" customWidth="1"/>
    <col min="11" max="11" width="39" style="11" customWidth="1"/>
    <col min="12" max="12" width="7.66015625" style="0" customWidth="1"/>
  </cols>
  <sheetData>
    <row r="1" spans="7:10" ht="20.25">
      <c r="G1" s="9"/>
      <c r="I1" s="57"/>
      <c r="J1" s="57"/>
    </row>
    <row r="2" spans="1:10" ht="30">
      <c r="A2" s="58" t="s">
        <v>10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30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30">
      <c r="A4" s="58" t="s">
        <v>13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30">
      <c r="A5" s="58" t="s">
        <v>45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42.75" customHeight="1">
      <c r="A6" s="10"/>
      <c r="B6" s="13"/>
      <c r="C6" s="59"/>
      <c r="D6" s="59"/>
      <c r="E6" s="13"/>
      <c r="F6" s="13"/>
      <c r="G6" s="10"/>
      <c r="H6" s="10"/>
      <c r="I6" s="10"/>
      <c r="J6" s="10" t="s">
        <v>16</v>
      </c>
    </row>
    <row r="7" spans="1:10" ht="6.75" customHeight="1" hidden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0.25" hidden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1" s="16" customFormat="1" ht="106.5" customHeight="1">
      <c r="A9" s="51" t="s">
        <v>1</v>
      </c>
      <c r="B9" s="51" t="s">
        <v>2</v>
      </c>
      <c r="C9" s="53" t="s">
        <v>41</v>
      </c>
      <c r="D9" s="54"/>
      <c r="E9" s="53" t="s">
        <v>46</v>
      </c>
      <c r="F9" s="54"/>
      <c r="G9" s="53" t="s">
        <v>3</v>
      </c>
      <c r="H9" s="54"/>
      <c r="I9" s="53" t="s">
        <v>11</v>
      </c>
      <c r="J9" s="54"/>
      <c r="K9" s="15"/>
    </row>
    <row r="10" spans="1:12" s="16" customFormat="1" ht="116.25" customHeight="1">
      <c r="A10" s="52"/>
      <c r="B10" s="52"/>
      <c r="C10" s="17" t="s">
        <v>8</v>
      </c>
      <c r="D10" s="17" t="s">
        <v>9</v>
      </c>
      <c r="E10" s="17" t="s">
        <v>8</v>
      </c>
      <c r="F10" s="17" t="s">
        <v>9</v>
      </c>
      <c r="G10" s="17" t="s">
        <v>8</v>
      </c>
      <c r="H10" s="17" t="s">
        <v>9</v>
      </c>
      <c r="I10" s="17" t="s">
        <v>8</v>
      </c>
      <c r="J10" s="17" t="s">
        <v>9</v>
      </c>
      <c r="K10" s="15"/>
      <c r="L10" s="19"/>
    </row>
    <row r="11" spans="1:11" s="40" customFormat="1" ht="33" customHeight="1">
      <c r="A11" s="32">
        <v>1</v>
      </c>
      <c r="B11" s="33" t="s">
        <v>24</v>
      </c>
      <c r="C11" s="34">
        <v>60120.4</v>
      </c>
      <c r="D11" s="34">
        <v>60120.4</v>
      </c>
      <c r="E11" s="35">
        <v>62494</v>
      </c>
      <c r="F11" s="35">
        <v>62494</v>
      </c>
      <c r="G11" s="34">
        <f>E11/C11*100</f>
        <v>103.9480775244343</v>
      </c>
      <c r="H11" s="34">
        <f>F11/D11*100</f>
        <v>103.9480775244343</v>
      </c>
      <c r="I11" s="37">
        <f>E11-C11</f>
        <v>2373.5999999999985</v>
      </c>
      <c r="J11" s="38">
        <f>F11-D11</f>
        <v>2373.5999999999985</v>
      </c>
      <c r="K11" s="39"/>
    </row>
    <row r="12" spans="1:11" s="40" customFormat="1" ht="27" customHeight="1">
      <c r="A12" s="32">
        <v>2</v>
      </c>
      <c r="B12" s="33" t="s">
        <v>5</v>
      </c>
      <c r="C12" s="34">
        <v>231.3</v>
      </c>
      <c r="D12" s="34"/>
      <c r="E12" s="35">
        <v>237.3</v>
      </c>
      <c r="F12" s="35"/>
      <c r="G12" s="34">
        <f aca="true" t="shared" si="0" ref="G12:G26">E12/C12*100</f>
        <v>102.59403372243838</v>
      </c>
      <c r="H12" s="34"/>
      <c r="I12" s="37">
        <f aca="true" t="shared" si="1" ref="I12:I41">E12-C12</f>
        <v>6</v>
      </c>
      <c r="J12" s="38">
        <f aca="true" t="shared" si="2" ref="J12:J41">F12-D12</f>
        <v>0</v>
      </c>
      <c r="K12" s="39"/>
    </row>
    <row r="13" spans="1:11" s="16" customFormat="1" ht="26.25" customHeight="1">
      <c r="A13" s="32">
        <v>3</v>
      </c>
      <c r="B13" s="33" t="s">
        <v>6</v>
      </c>
      <c r="C13" s="34">
        <v>88.4</v>
      </c>
      <c r="D13" s="34">
        <v>40.9</v>
      </c>
      <c r="E13" s="35">
        <v>91.8</v>
      </c>
      <c r="F13" s="35">
        <v>41.4</v>
      </c>
      <c r="G13" s="34">
        <f t="shared" si="0"/>
        <v>103.84615384615384</v>
      </c>
      <c r="H13" s="34">
        <f>F13/D13*100</f>
        <v>101.22249388753055</v>
      </c>
      <c r="I13" s="37">
        <f t="shared" si="1"/>
        <v>3.3999999999999915</v>
      </c>
      <c r="J13" s="38">
        <f t="shared" si="2"/>
        <v>0.5</v>
      </c>
      <c r="K13" s="23"/>
    </row>
    <row r="14" spans="1:11" s="16" customFormat="1" ht="27.75">
      <c r="A14" s="43">
        <v>4</v>
      </c>
      <c r="B14" s="33" t="s">
        <v>15</v>
      </c>
      <c r="C14" s="47">
        <v>75.9</v>
      </c>
      <c r="D14" s="47">
        <v>75.9</v>
      </c>
      <c r="E14" s="47">
        <v>75.9</v>
      </c>
      <c r="F14" s="47">
        <v>75.9</v>
      </c>
      <c r="G14" s="34">
        <f t="shared" si="0"/>
        <v>100</v>
      </c>
      <c r="H14" s="34">
        <f>F14/D14*100</f>
        <v>100</v>
      </c>
      <c r="I14" s="37">
        <f t="shared" si="1"/>
        <v>0</v>
      </c>
      <c r="J14" s="38">
        <f t="shared" si="2"/>
        <v>0</v>
      </c>
      <c r="K14" s="23"/>
    </row>
    <row r="15" spans="1:11" s="16" customFormat="1" ht="37.5" customHeight="1">
      <c r="A15" s="43">
        <v>5</v>
      </c>
      <c r="B15" s="33" t="s">
        <v>33</v>
      </c>
      <c r="C15" s="48">
        <v>5194</v>
      </c>
      <c r="D15" s="45"/>
      <c r="E15" s="46">
        <v>6740.1</v>
      </c>
      <c r="F15" s="45"/>
      <c r="G15" s="34">
        <f t="shared" si="0"/>
        <v>129.7670388910281</v>
      </c>
      <c r="H15" s="34"/>
      <c r="I15" s="37">
        <f t="shared" si="1"/>
        <v>1546.1000000000004</v>
      </c>
      <c r="J15" s="38">
        <f t="shared" si="2"/>
        <v>0</v>
      </c>
      <c r="K15" s="23"/>
    </row>
    <row r="16" spans="1:11" s="16" customFormat="1" ht="27.75">
      <c r="A16" s="43">
        <v>6</v>
      </c>
      <c r="B16" s="33" t="s">
        <v>34</v>
      </c>
      <c r="C16" s="47">
        <v>21.7</v>
      </c>
      <c r="D16" s="45"/>
      <c r="E16" s="47">
        <v>30.6</v>
      </c>
      <c r="F16" s="45"/>
      <c r="G16" s="34">
        <f t="shared" si="0"/>
        <v>141.01382488479263</v>
      </c>
      <c r="H16" s="34"/>
      <c r="I16" s="37">
        <f t="shared" si="1"/>
        <v>8.900000000000002</v>
      </c>
      <c r="J16" s="38">
        <f t="shared" si="2"/>
        <v>0</v>
      </c>
      <c r="K16" s="23"/>
    </row>
    <row r="17" spans="1:11" s="16" customFormat="1" ht="27" customHeight="1">
      <c r="A17" s="32">
        <v>7</v>
      </c>
      <c r="B17" s="20" t="s">
        <v>25</v>
      </c>
      <c r="C17" s="14">
        <f>C18+C19+C20</f>
        <v>11424.400000000001</v>
      </c>
      <c r="D17" s="14">
        <f>D18+D19+D20</f>
        <v>0</v>
      </c>
      <c r="E17" s="14">
        <f>E18+E19+E20</f>
        <v>15424.400000000001</v>
      </c>
      <c r="F17" s="14">
        <f>F18+F19+F20</f>
        <v>0</v>
      </c>
      <c r="G17" s="14">
        <f t="shared" si="0"/>
        <v>135.01277966457758</v>
      </c>
      <c r="H17" s="14"/>
      <c r="I17" s="21">
        <f t="shared" si="1"/>
        <v>4000</v>
      </c>
      <c r="J17" s="22">
        <f t="shared" si="2"/>
        <v>0</v>
      </c>
      <c r="K17" s="23"/>
    </row>
    <row r="18" spans="1:11" s="40" customFormat="1" ht="55.5">
      <c r="A18" s="32"/>
      <c r="B18" s="44" t="s">
        <v>26</v>
      </c>
      <c r="C18" s="34">
        <v>1092</v>
      </c>
      <c r="D18" s="34"/>
      <c r="E18" s="35">
        <v>1623.2</v>
      </c>
      <c r="F18" s="35"/>
      <c r="G18" s="34">
        <f t="shared" si="0"/>
        <v>148.64468864468864</v>
      </c>
      <c r="H18" s="34"/>
      <c r="I18" s="37">
        <f t="shared" si="1"/>
        <v>531.2</v>
      </c>
      <c r="J18" s="38">
        <f t="shared" si="2"/>
        <v>0</v>
      </c>
      <c r="K18" s="39"/>
    </row>
    <row r="19" spans="1:11" s="40" customFormat="1" ht="27" customHeight="1">
      <c r="A19" s="32"/>
      <c r="B19" s="44" t="s">
        <v>4</v>
      </c>
      <c r="C19" s="34">
        <v>10276.7</v>
      </c>
      <c r="D19" s="34"/>
      <c r="E19" s="35">
        <v>13745.5</v>
      </c>
      <c r="F19" s="35"/>
      <c r="G19" s="34">
        <f t="shared" si="0"/>
        <v>133.75402609787187</v>
      </c>
      <c r="H19" s="34"/>
      <c r="I19" s="37">
        <f t="shared" si="1"/>
        <v>3468.7999999999993</v>
      </c>
      <c r="J19" s="38">
        <f t="shared" si="2"/>
        <v>0</v>
      </c>
      <c r="K19" s="39"/>
    </row>
    <row r="20" spans="1:11" s="40" customFormat="1" ht="33.75" customHeight="1">
      <c r="A20" s="32"/>
      <c r="B20" s="44" t="s">
        <v>27</v>
      </c>
      <c r="C20" s="34">
        <v>55.7</v>
      </c>
      <c r="D20" s="34"/>
      <c r="E20" s="35">
        <v>55.7</v>
      </c>
      <c r="F20" s="35"/>
      <c r="G20" s="34">
        <f t="shared" si="0"/>
        <v>100</v>
      </c>
      <c r="H20" s="34"/>
      <c r="I20" s="37">
        <f t="shared" si="1"/>
        <v>0</v>
      </c>
      <c r="J20" s="38">
        <f t="shared" si="2"/>
        <v>0</v>
      </c>
      <c r="K20" s="39"/>
    </row>
    <row r="21" spans="1:11" s="40" customFormat="1" ht="27" customHeight="1">
      <c r="A21" s="32">
        <v>8</v>
      </c>
      <c r="B21" s="33" t="s">
        <v>28</v>
      </c>
      <c r="C21" s="34">
        <v>10354.1</v>
      </c>
      <c r="D21" s="34"/>
      <c r="E21" s="35">
        <v>13189.3</v>
      </c>
      <c r="F21" s="35"/>
      <c r="G21" s="34">
        <f t="shared" si="0"/>
        <v>127.38238958480214</v>
      </c>
      <c r="H21" s="34"/>
      <c r="I21" s="37">
        <f t="shared" si="1"/>
        <v>2835.199999999999</v>
      </c>
      <c r="J21" s="38">
        <f t="shared" si="2"/>
        <v>0</v>
      </c>
      <c r="K21" s="39"/>
    </row>
    <row r="22" spans="1:11" s="40" customFormat="1" ht="27" customHeight="1" hidden="1">
      <c r="A22" s="32">
        <v>9</v>
      </c>
      <c r="B22" s="33" t="s">
        <v>29</v>
      </c>
      <c r="C22" s="34"/>
      <c r="D22" s="34"/>
      <c r="E22" s="35"/>
      <c r="F22" s="35"/>
      <c r="G22" s="34" t="e">
        <f t="shared" si="0"/>
        <v>#DIV/0!</v>
      </c>
      <c r="H22" s="34"/>
      <c r="I22" s="37">
        <f t="shared" si="1"/>
        <v>0</v>
      </c>
      <c r="J22" s="38">
        <f t="shared" si="2"/>
        <v>0</v>
      </c>
      <c r="K22" s="39"/>
    </row>
    <row r="23" spans="1:11" s="40" customFormat="1" ht="27" customHeight="1">
      <c r="A23" s="32">
        <v>9</v>
      </c>
      <c r="B23" s="42" t="s">
        <v>30</v>
      </c>
      <c r="C23" s="34">
        <v>31072.1</v>
      </c>
      <c r="D23" s="34"/>
      <c r="E23" s="35">
        <v>34400.5</v>
      </c>
      <c r="F23" s="35"/>
      <c r="G23" s="34">
        <f t="shared" si="0"/>
        <v>110.71186047933676</v>
      </c>
      <c r="H23" s="34"/>
      <c r="I23" s="37">
        <f t="shared" si="1"/>
        <v>3328.4000000000015</v>
      </c>
      <c r="J23" s="38">
        <f t="shared" si="2"/>
        <v>0</v>
      </c>
      <c r="K23" s="39"/>
    </row>
    <row r="24" spans="1:11" s="40" customFormat="1" ht="27" customHeight="1">
      <c r="A24" s="32">
        <v>10</v>
      </c>
      <c r="B24" s="33" t="s">
        <v>39</v>
      </c>
      <c r="C24" s="34">
        <v>10</v>
      </c>
      <c r="D24" s="34"/>
      <c r="E24" s="35">
        <v>22.6</v>
      </c>
      <c r="F24" s="35"/>
      <c r="G24" s="34">
        <f t="shared" si="0"/>
        <v>226.00000000000003</v>
      </c>
      <c r="H24" s="34"/>
      <c r="I24" s="37">
        <f t="shared" si="1"/>
        <v>12.600000000000001</v>
      </c>
      <c r="J24" s="38">
        <f t="shared" si="2"/>
        <v>0</v>
      </c>
      <c r="K24" s="39"/>
    </row>
    <row r="25" spans="1:11" s="40" customFormat="1" ht="33.75" customHeight="1">
      <c r="A25" s="32">
        <v>11</v>
      </c>
      <c r="B25" s="33" t="s">
        <v>31</v>
      </c>
      <c r="C25" s="34">
        <v>104.9</v>
      </c>
      <c r="D25" s="34"/>
      <c r="E25" s="35">
        <v>139.4</v>
      </c>
      <c r="F25" s="35"/>
      <c r="G25" s="34">
        <f t="shared" si="0"/>
        <v>132.8884652049571</v>
      </c>
      <c r="H25" s="34"/>
      <c r="I25" s="37">
        <f t="shared" si="1"/>
        <v>34.5</v>
      </c>
      <c r="J25" s="38">
        <f t="shared" si="2"/>
        <v>0</v>
      </c>
      <c r="K25" s="39"/>
    </row>
    <row r="26" spans="1:11" s="40" customFormat="1" ht="27.75">
      <c r="A26" s="32">
        <v>12</v>
      </c>
      <c r="B26" s="33" t="s">
        <v>32</v>
      </c>
      <c r="C26" s="49">
        <v>314.1</v>
      </c>
      <c r="D26" s="49">
        <v>160.9</v>
      </c>
      <c r="E26" s="50">
        <v>398.3</v>
      </c>
      <c r="F26" s="36">
        <v>194.6</v>
      </c>
      <c r="G26" s="34">
        <f t="shared" si="0"/>
        <v>126.80674944285259</v>
      </c>
      <c r="H26" s="34">
        <f>F26/D26*100</f>
        <v>120.94468614045991</v>
      </c>
      <c r="I26" s="37">
        <f t="shared" si="1"/>
        <v>84.19999999999999</v>
      </c>
      <c r="J26" s="38">
        <f t="shared" si="2"/>
        <v>33.69999999999999</v>
      </c>
      <c r="K26" s="39"/>
    </row>
    <row r="27" spans="1:11" s="40" customFormat="1" ht="27.75" customHeight="1" hidden="1">
      <c r="A27" s="32">
        <v>14</v>
      </c>
      <c r="B27" s="33" t="s">
        <v>36</v>
      </c>
      <c r="C27" s="34"/>
      <c r="D27" s="34"/>
      <c r="E27" s="35"/>
      <c r="F27" s="36"/>
      <c r="G27" s="34"/>
      <c r="H27" s="34"/>
      <c r="I27" s="37">
        <f t="shared" si="1"/>
        <v>0</v>
      </c>
      <c r="J27" s="38">
        <f t="shared" si="2"/>
        <v>0</v>
      </c>
      <c r="K27" s="39"/>
    </row>
    <row r="28" spans="1:11" s="40" customFormat="1" ht="29.25" customHeight="1">
      <c r="A28" s="32">
        <v>13</v>
      </c>
      <c r="B28" s="33" t="s">
        <v>12</v>
      </c>
      <c r="C28" s="34">
        <v>295.3</v>
      </c>
      <c r="D28" s="34">
        <v>142.4</v>
      </c>
      <c r="E28" s="35">
        <v>363.7</v>
      </c>
      <c r="F28" s="36">
        <v>144</v>
      </c>
      <c r="G28" s="34">
        <f>E28/C28*100</f>
        <v>123.16288520148998</v>
      </c>
      <c r="H28" s="34">
        <f>F28/D28*100</f>
        <v>101.12359550561798</v>
      </c>
      <c r="I28" s="37">
        <f t="shared" si="1"/>
        <v>68.39999999999998</v>
      </c>
      <c r="J28" s="38">
        <f t="shared" si="2"/>
        <v>1.5999999999999943</v>
      </c>
      <c r="K28" s="39"/>
    </row>
    <row r="29" spans="1:11" s="40" customFormat="1" ht="29.25" customHeight="1">
      <c r="A29" s="32">
        <v>14</v>
      </c>
      <c r="B29" s="33" t="s">
        <v>37</v>
      </c>
      <c r="C29" s="34"/>
      <c r="D29" s="34"/>
      <c r="E29" s="35">
        <v>-6.5</v>
      </c>
      <c r="F29" s="36"/>
      <c r="G29" s="34"/>
      <c r="H29" s="34"/>
      <c r="I29" s="37">
        <f>E29-C29</f>
        <v>-6.5</v>
      </c>
      <c r="J29" s="38">
        <f>F29-D29</f>
        <v>0</v>
      </c>
      <c r="K29" s="39"/>
    </row>
    <row r="30" spans="1:11" s="40" customFormat="1" ht="27" customHeight="1">
      <c r="A30" s="32">
        <v>15</v>
      </c>
      <c r="B30" s="33" t="s">
        <v>38</v>
      </c>
      <c r="C30" s="34"/>
      <c r="D30" s="34"/>
      <c r="E30" s="34">
        <v>28.2</v>
      </c>
      <c r="F30" s="34"/>
      <c r="G30" s="34"/>
      <c r="H30" s="34"/>
      <c r="I30" s="37">
        <f t="shared" si="1"/>
        <v>28.2</v>
      </c>
      <c r="J30" s="38">
        <f t="shared" si="2"/>
        <v>0</v>
      </c>
      <c r="K30" s="39"/>
    </row>
    <row r="31" spans="1:11" s="16" customFormat="1" ht="52.5" customHeight="1">
      <c r="A31" s="32">
        <v>16</v>
      </c>
      <c r="B31" s="33" t="s">
        <v>42</v>
      </c>
      <c r="C31" s="34">
        <v>1204.7</v>
      </c>
      <c r="D31" s="34">
        <v>341.3</v>
      </c>
      <c r="E31" s="35">
        <v>1519.6</v>
      </c>
      <c r="F31" s="34">
        <v>359.3</v>
      </c>
      <c r="G31" s="34">
        <f aca="true" t="shared" si="3" ref="G31:G41">E31/C31*100</f>
        <v>126.13928778949115</v>
      </c>
      <c r="H31" s="34">
        <f>F31/D31*100</f>
        <v>105.2739525344272</v>
      </c>
      <c r="I31" s="37">
        <f>E31-C31</f>
        <v>314.89999999999986</v>
      </c>
      <c r="J31" s="38">
        <f>F31-D31</f>
        <v>18</v>
      </c>
      <c r="K31" s="23"/>
    </row>
    <row r="32" spans="1:11" s="16" customFormat="1" ht="38.25" customHeight="1">
      <c r="A32" s="18"/>
      <c r="B32" s="24" t="s">
        <v>7</v>
      </c>
      <c r="C32" s="14">
        <f>C11+C12+C13+C14+C17+C21+C22+C23+C24+C25+C26+C27+C28+C15+C16+C31+C29+C30</f>
        <v>120511.3</v>
      </c>
      <c r="D32" s="14">
        <f>D11+D12+D13+D14+D17+D21+D22+D23+D24+D25+D26+D27+D28+D15+D16+D31+D29+D30</f>
        <v>60881.80000000001</v>
      </c>
      <c r="E32" s="14">
        <f>E11+E12+E13+E14+E17+E21+E22+E23+E24+E25+E26+E27+E28+E15+E16+E31+E29+E30</f>
        <v>135149.20000000004</v>
      </c>
      <c r="F32" s="14">
        <f>F11+F12+F13+F14+F17+F21+F22+F23+F24+F25+F26+F27+F28+F15+F16+F31+F29+F30</f>
        <v>63309.200000000004</v>
      </c>
      <c r="G32" s="14">
        <f t="shared" si="3"/>
        <v>112.14649580578752</v>
      </c>
      <c r="H32" s="14">
        <f>F32/D32*100</f>
        <v>103.9870700274959</v>
      </c>
      <c r="I32" s="21">
        <f t="shared" si="1"/>
        <v>14637.900000000038</v>
      </c>
      <c r="J32" s="22">
        <f t="shared" si="2"/>
        <v>2427.399999999994</v>
      </c>
      <c r="K32" s="23"/>
    </row>
    <row r="33" spans="1:11" s="40" customFormat="1" ht="36.75" customHeight="1">
      <c r="A33" s="32">
        <v>17</v>
      </c>
      <c r="B33" s="33" t="s">
        <v>21</v>
      </c>
      <c r="C33" s="34">
        <v>27601</v>
      </c>
      <c r="D33" s="34">
        <v>27601</v>
      </c>
      <c r="E33" s="35">
        <v>27601</v>
      </c>
      <c r="F33" s="35">
        <v>27601</v>
      </c>
      <c r="G33" s="34">
        <f t="shared" si="3"/>
        <v>100</v>
      </c>
      <c r="H33" s="34">
        <f aca="true" t="shared" si="4" ref="H33:H41">F33/D33*100</f>
        <v>100</v>
      </c>
      <c r="I33" s="37">
        <f t="shared" si="1"/>
        <v>0</v>
      </c>
      <c r="J33" s="38">
        <f t="shared" si="2"/>
        <v>0</v>
      </c>
      <c r="K33" s="39"/>
    </row>
    <row r="34" spans="1:11" s="40" customFormat="1" ht="36.75" customHeight="1" hidden="1">
      <c r="A34" s="32">
        <v>19</v>
      </c>
      <c r="B34" s="33" t="s">
        <v>40</v>
      </c>
      <c r="C34" s="34"/>
      <c r="D34" s="34"/>
      <c r="E34" s="35"/>
      <c r="F34" s="35"/>
      <c r="G34" s="34" t="e">
        <f t="shared" si="3"/>
        <v>#DIV/0!</v>
      </c>
      <c r="H34" s="34" t="e">
        <f t="shared" si="4"/>
        <v>#DIV/0!</v>
      </c>
      <c r="I34" s="37">
        <f>E34-C34</f>
        <v>0</v>
      </c>
      <c r="J34" s="38">
        <f>F34-D34</f>
        <v>0</v>
      </c>
      <c r="K34" s="39"/>
    </row>
    <row r="35" spans="1:11" s="40" customFormat="1" ht="36.75" customHeight="1">
      <c r="A35" s="32">
        <v>18</v>
      </c>
      <c r="B35" s="33" t="s">
        <v>40</v>
      </c>
      <c r="C35" s="34">
        <v>2500</v>
      </c>
      <c r="D35" s="34">
        <v>2500</v>
      </c>
      <c r="E35" s="35">
        <v>2500</v>
      </c>
      <c r="F35" s="35">
        <v>2500</v>
      </c>
      <c r="G35" s="34">
        <f>E35/C35*100</f>
        <v>100</v>
      </c>
      <c r="H35" s="34">
        <f>F35/D35*100</f>
        <v>100</v>
      </c>
      <c r="I35" s="37">
        <f>E35-C35</f>
        <v>0</v>
      </c>
      <c r="J35" s="38">
        <f>F35-D35</f>
        <v>0</v>
      </c>
      <c r="K35" s="39"/>
    </row>
    <row r="36" spans="1:11" s="40" customFormat="1" ht="55.5">
      <c r="A36" s="32">
        <v>19</v>
      </c>
      <c r="B36" s="33" t="s">
        <v>22</v>
      </c>
      <c r="C36" s="34">
        <v>155578.5</v>
      </c>
      <c r="D36" s="34">
        <v>155578.5</v>
      </c>
      <c r="E36" s="35">
        <v>155578.5</v>
      </c>
      <c r="F36" s="35">
        <v>155578.5</v>
      </c>
      <c r="G36" s="34">
        <f t="shared" si="3"/>
        <v>100</v>
      </c>
      <c r="H36" s="34">
        <f t="shared" si="4"/>
        <v>100</v>
      </c>
      <c r="I36" s="37">
        <f t="shared" si="1"/>
        <v>0</v>
      </c>
      <c r="J36" s="38">
        <f t="shared" si="2"/>
        <v>0</v>
      </c>
      <c r="K36" s="39"/>
    </row>
    <row r="37" spans="1:11" s="40" customFormat="1" ht="55.5">
      <c r="A37" s="41">
        <v>20</v>
      </c>
      <c r="B37" s="33" t="s">
        <v>23</v>
      </c>
      <c r="C37" s="35">
        <v>54176.6</v>
      </c>
      <c r="D37" s="35">
        <v>54176.6</v>
      </c>
      <c r="E37" s="35">
        <v>54176.6</v>
      </c>
      <c r="F37" s="35">
        <v>54176.6</v>
      </c>
      <c r="G37" s="34">
        <f t="shared" si="3"/>
        <v>100</v>
      </c>
      <c r="H37" s="34">
        <f t="shared" si="4"/>
        <v>100</v>
      </c>
      <c r="I37" s="37">
        <f t="shared" si="1"/>
        <v>0</v>
      </c>
      <c r="J37" s="38">
        <f t="shared" si="2"/>
        <v>0</v>
      </c>
      <c r="K37" s="39"/>
    </row>
    <row r="38" spans="1:11" s="40" customFormat="1" ht="31.5" customHeight="1">
      <c r="A38" s="41">
        <v>21</v>
      </c>
      <c r="B38" s="33" t="s">
        <v>35</v>
      </c>
      <c r="C38" s="35">
        <v>327495.6</v>
      </c>
      <c r="D38" s="35">
        <v>327495.6</v>
      </c>
      <c r="E38" s="35">
        <v>327475.6</v>
      </c>
      <c r="F38" s="35">
        <v>327475.6</v>
      </c>
      <c r="G38" s="34">
        <f t="shared" si="3"/>
        <v>99.99389304772339</v>
      </c>
      <c r="H38" s="34">
        <f t="shared" si="4"/>
        <v>99.99389304772339</v>
      </c>
      <c r="I38" s="37">
        <f t="shared" si="1"/>
        <v>-20</v>
      </c>
      <c r="J38" s="38">
        <f t="shared" si="2"/>
        <v>-20</v>
      </c>
      <c r="K38" s="39"/>
    </row>
    <row r="39" spans="1:11" s="40" customFormat="1" ht="31.5" customHeight="1">
      <c r="A39" s="41">
        <v>22</v>
      </c>
      <c r="B39" s="33" t="s">
        <v>20</v>
      </c>
      <c r="C39" s="50">
        <v>45304.2</v>
      </c>
      <c r="D39" s="50">
        <v>4719.5</v>
      </c>
      <c r="E39" s="50">
        <v>44258.7</v>
      </c>
      <c r="F39" s="50">
        <v>4684.4</v>
      </c>
      <c r="G39" s="34">
        <f t="shared" si="3"/>
        <v>97.69226694213782</v>
      </c>
      <c r="H39" s="34">
        <f t="shared" si="4"/>
        <v>99.25627714800297</v>
      </c>
      <c r="I39" s="37">
        <f t="shared" si="1"/>
        <v>-1045.5</v>
      </c>
      <c r="J39" s="38">
        <f t="shared" si="2"/>
        <v>-35.100000000000364</v>
      </c>
      <c r="K39" s="39"/>
    </row>
    <row r="40" spans="1:11" s="40" customFormat="1" ht="55.5">
      <c r="A40" s="41">
        <v>23</v>
      </c>
      <c r="B40" s="33" t="s">
        <v>44</v>
      </c>
      <c r="C40" s="35">
        <v>256</v>
      </c>
      <c r="D40" s="35">
        <v>256</v>
      </c>
      <c r="E40" s="35">
        <v>256</v>
      </c>
      <c r="F40" s="35">
        <v>256</v>
      </c>
      <c r="G40" s="34">
        <f t="shared" si="3"/>
        <v>100</v>
      </c>
      <c r="H40" s="34">
        <f>F40/D40*100</f>
        <v>100</v>
      </c>
      <c r="I40" s="37">
        <f>E40-C40</f>
        <v>0</v>
      </c>
      <c r="J40" s="38">
        <f>F40-D40</f>
        <v>0</v>
      </c>
      <c r="K40" s="39"/>
    </row>
    <row r="41" spans="1:11" s="16" customFormat="1" ht="27" customHeight="1">
      <c r="A41" s="25"/>
      <c r="B41" s="24" t="s">
        <v>14</v>
      </c>
      <c r="C41" s="14">
        <f>C32+C33+C35+C36+C37+C38+C39+C40</f>
        <v>733423.2</v>
      </c>
      <c r="D41" s="14">
        <f>D32+D33+D35+D36+D37+D38+D39+D40</f>
        <v>633209</v>
      </c>
      <c r="E41" s="14">
        <f>E32+E33+E35+E36+E37+E38+E39+E40</f>
        <v>746995.6</v>
      </c>
      <c r="F41" s="14">
        <f>F32+F33+F35+F36+F37+F38+F39+F40</f>
        <v>635581.2999999999</v>
      </c>
      <c r="G41" s="14">
        <f t="shared" si="3"/>
        <v>101.85055504107314</v>
      </c>
      <c r="H41" s="14">
        <f t="shared" si="4"/>
        <v>100.3746472333779</v>
      </c>
      <c r="I41" s="21">
        <f t="shared" si="1"/>
        <v>13572.400000000023</v>
      </c>
      <c r="J41" s="22">
        <f t="shared" si="2"/>
        <v>2372.29999999993</v>
      </c>
      <c r="K41" s="23"/>
    </row>
    <row r="42" spans="1:11" s="16" customFormat="1" ht="27" customHeight="1">
      <c r="A42" s="26"/>
      <c r="B42" s="27" t="s">
        <v>19</v>
      </c>
      <c r="C42" s="29">
        <f>E11*15/60</f>
        <v>15623.5</v>
      </c>
      <c r="D42" s="28" t="s">
        <v>18</v>
      </c>
      <c r="E42" s="30"/>
      <c r="F42" s="30"/>
      <c r="G42" s="28"/>
      <c r="H42" s="28"/>
      <c r="I42" s="28"/>
      <c r="J42" s="28"/>
      <c r="K42" s="15"/>
    </row>
    <row r="43" spans="1:11" s="16" customFormat="1" ht="27" customHeight="1">
      <c r="A43" s="26"/>
      <c r="B43" s="26" t="s">
        <v>17</v>
      </c>
      <c r="C43" s="31"/>
      <c r="D43" s="31"/>
      <c r="E43" s="31"/>
      <c r="F43" s="31"/>
      <c r="G43" s="31"/>
      <c r="H43" s="31"/>
      <c r="I43" s="56"/>
      <c r="J43" s="56"/>
      <c r="K43" s="15"/>
    </row>
    <row r="44" spans="1:11" s="16" customFormat="1" ht="27" customHeight="1">
      <c r="A44" s="55" t="s">
        <v>43</v>
      </c>
      <c r="B44" s="55"/>
      <c r="C44" s="55"/>
      <c r="D44" s="55"/>
      <c r="E44" s="55"/>
      <c r="F44" s="55"/>
      <c r="G44" s="55"/>
      <c r="H44" s="55"/>
      <c r="I44" s="55"/>
      <c r="J44" s="55"/>
      <c r="K44" s="15"/>
    </row>
    <row r="45" spans="1:10" ht="12.75" customHeight="1">
      <c r="A45" s="3"/>
      <c r="B45" s="4"/>
      <c r="C45" s="5"/>
      <c r="D45" s="5"/>
      <c r="E45" s="5"/>
      <c r="F45" s="5"/>
      <c r="G45" s="5"/>
      <c r="H45" s="5"/>
      <c r="I45" s="2"/>
      <c r="J45" s="1"/>
    </row>
    <row r="46" spans="1:10" ht="12.75" customHeight="1">
      <c r="A46" s="3"/>
      <c r="B46" s="4"/>
      <c r="C46" s="5"/>
      <c r="D46" s="5"/>
      <c r="E46" s="5"/>
      <c r="F46" s="5"/>
      <c r="G46" s="5"/>
      <c r="H46" s="5"/>
      <c r="I46" s="2"/>
      <c r="J46" s="1"/>
    </row>
    <row r="47" spans="1:10" ht="12.75" customHeight="1">
      <c r="A47" s="3"/>
      <c r="B47" s="6"/>
      <c r="C47" s="7"/>
      <c r="D47" s="7"/>
      <c r="E47" s="7"/>
      <c r="F47" s="7"/>
      <c r="G47" s="7"/>
      <c r="H47" s="7"/>
      <c r="I47" s="8"/>
      <c r="J47" s="1"/>
    </row>
    <row r="48" spans="5:6" ht="19.5" customHeight="1">
      <c r="E48" s="12"/>
      <c r="F48" s="12"/>
    </row>
    <row r="49" ht="19.5" customHeight="1"/>
    <row r="50" ht="12.75" customHeight="1"/>
    <row r="51" ht="12.75" customHeight="1"/>
    <row r="52" ht="19.5" customHeight="1"/>
  </sheetData>
  <sheetProtection/>
  <mergeCells count="14">
    <mergeCell ref="I1:J1"/>
    <mergeCell ref="A2:J2"/>
    <mergeCell ref="A3:J3"/>
    <mergeCell ref="A4:J4"/>
    <mergeCell ref="A5:J5"/>
    <mergeCell ref="C6:D6"/>
    <mergeCell ref="B9:B10"/>
    <mergeCell ref="C9:D9"/>
    <mergeCell ref="E9:F9"/>
    <mergeCell ref="G9:H9"/>
    <mergeCell ref="A44:J44"/>
    <mergeCell ref="I9:J9"/>
    <mergeCell ref="I43:J43"/>
    <mergeCell ref="A9:A10"/>
  </mergeCells>
  <printOptions horizontalCentered="1" verticalCentered="1"/>
  <pageMargins left="0.5905511811023623" right="0.3937007874015748" top="0.3937007874015748" bottom="0.3937007874015748" header="0.5118110236220472" footer="0.1968503937007874"/>
  <pageSetup horizontalDpi="600" verticalDpi="600" orientation="landscape" paperSize="9" scale="36" r:id="rId1"/>
  <headerFooter alignWithMargins="0">
    <oddFooter>&amp;C&amp;6&amp;F</oddFooter>
  </headerFooter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D3</cp:lastModifiedBy>
  <cp:lastPrinted>2017-01-04T07:48:29Z</cp:lastPrinted>
  <dcterms:created xsi:type="dcterms:W3CDTF">2005-02-25T11:18:06Z</dcterms:created>
  <dcterms:modified xsi:type="dcterms:W3CDTF">2017-01-04T07:48:32Z</dcterms:modified>
  <cp:category/>
  <cp:version/>
  <cp:contentType/>
  <cp:contentStatus/>
</cp:coreProperties>
</file>