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'2018'!$A$1:$L$56</definedName>
  </definedNames>
  <calcPr fullCalcOnLoad="1"/>
</workbook>
</file>

<file path=xl/sharedStrings.xml><?xml version="1.0" encoding="utf-8"?>
<sst xmlns="http://schemas.openxmlformats.org/spreadsheetml/2006/main" count="69" uniqueCount="58">
  <si>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</si>
  <si>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</si>
  <si>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</si>
  <si>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</si>
  <si>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</si>
  <si>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</si>
  <si>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</si>
  <si>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</si>
  <si>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</si>
  <si>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</si>
  <si>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</si>
  <si>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</si>
  <si>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</si>
  <si>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</si>
  <si>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</si>
  <si>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</si>
  <si>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</si>
  <si>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</si>
  <si>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</si>
  <si>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</si>
  <si>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</si>
  <si>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</si>
  <si>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</si>
  <si>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</si>
  <si>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</si>
  <si>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</si>
  <si>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</si>
  <si>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</si>
  <si>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</si>
  <si>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</si>
  <si>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</si>
  <si>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</si>
  <si>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</si>
  <si>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</si>
  <si>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</si>
  <si>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</si>
  <si>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</si>
  <si>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</si>
  <si>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</si>
  <si>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Затверджено на 2018 рік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</si>
  <si>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</si>
  <si>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</si>
  <si>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здоров'я за рахунок коштів освітньої субвенції, в т.ч. з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</si>
  <si>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</si>
  <si>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</si>
  <si>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</si>
  <si>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</si>
  <si>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</si>
  <si>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</si>
  <si>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</si>
  <si>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</si>
  <si>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</si>
  <si>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</si>
  <si>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Начальник  фінуправління                                                                                                                                    О.А.Радько</t>
  </si>
  <si>
    <t>за січень - травень 2018 року</t>
  </si>
  <si>
    <t xml:space="preserve">Затверджено на січень-травень 2018 року </t>
  </si>
  <si>
    <t>Фактичне надходження за січень-травень 2018 року</t>
  </si>
  <si>
    <t>Інші субвенції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</si>
</sst>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50" zoomScaleNormal="50" zoomScaleSheetLayoutView="50" zoomScalePageLayoutView="30" workbookViewId="0" topLeftCell="A23">
      <selection activeCell="B54" sqref="B54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3"/>
      <c r="L1" s="63"/>
    </row>
    <row r="2" spans="1:12" ht="30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30">
      <c r="A5" s="64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1" ht="42.75" customHeight="1">
      <c r="A6" s="10"/>
      <c r="B6" s="13"/>
      <c r="C6" s="13"/>
      <c r="D6" s="65"/>
      <c r="E6" s="65"/>
      <c r="F6" s="65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59" t="s">
        <v>1</v>
      </c>
      <c r="B9" s="59" t="s">
        <v>2</v>
      </c>
      <c r="C9" s="61" t="s">
        <v>39</v>
      </c>
      <c r="D9" s="62"/>
      <c r="E9" s="55" t="s">
        <v>55</v>
      </c>
      <c r="F9" s="56"/>
      <c r="G9" s="55" t="s">
        <v>56</v>
      </c>
      <c r="H9" s="56"/>
      <c r="I9" s="55" t="s">
        <v>3</v>
      </c>
      <c r="J9" s="56"/>
      <c r="K9" s="55" t="s">
        <v>11</v>
      </c>
      <c r="L9" s="56"/>
      <c r="M9" s="15"/>
    </row>
    <row r="10" spans="1:14" s="16" customFormat="1" ht="116.25" customHeight="1">
      <c r="A10" s="60"/>
      <c r="B10" s="60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102749.7</v>
      </c>
      <c r="D11" s="34">
        <v>102749.7</v>
      </c>
      <c r="E11" s="34">
        <v>44157.7</v>
      </c>
      <c r="F11" s="34">
        <v>44157.7</v>
      </c>
      <c r="G11" s="35">
        <v>43459.8</v>
      </c>
      <c r="H11" s="35">
        <v>43459.8</v>
      </c>
      <c r="I11" s="34">
        <f>G11/E11*100</f>
        <v>98.41952819100634</v>
      </c>
      <c r="J11" s="34">
        <f>H11/F11*100</f>
        <v>98.41952819100634</v>
      </c>
      <c r="K11" s="37">
        <f>G11-E11</f>
        <v>-697.8999999999942</v>
      </c>
      <c r="L11" s="38">
        <f>H11-F11</f>
        <v>-697.8999999999942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13.9</v>
      </c>
      <c r="D12" s="34"/>
      <c r="E12" s="34">
        <v>5.8</v>
      </c>
      <c r="F12" s="34"/>
      <c r="G12" s="35">
        <v>15.5</v>
      </c>
      <c r="H12" s="35"/>
      <c r="I12" s="34">
        <f>G12/E12*100</f>
        <v>267.2413793103448</v>
      </c>
      <c r="J12" s="34"/>
      <c r="K12" s="37">
        <f aca="true" t="shared" si="0" ref="K12:K53">G12-E12</f>
        <v>9.7</v>
      </c>
      <c r="L12" s="38">
        <f aca="true" t="shared" si="1" ref="L12:L53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5.9</v>
      </c>
      <c r="D13" s="34">
        <v>5.9</v>
      </c>
      <c r="E13" s="34">
        <v>2.9</v>
      </c>
      <c r="F13" s="34">
        <v>2.9</v>
      </c>
      <c r="G13" s="35">
        <v>23.2</v>
      </c>
      <c r="H13" s="35">
        <v>6.3</v>
      </c>
      <c r="I13" s="34">
        <f>G13/E13*100</f>
        <v>800</v>
      </c>
      <c r="J13" s="34">
        <f>H13/F13*100</f>
        <v>217.24137931034483</v>
      </c>
      <c r="K13" s="37">
        <f t="shared" si="0"/>
        <v>20.3</v>
      </c>
      <c r="L13" s="38">
        <f t="shared" si="1"/>
        <v>3.4</v>
      </c>
      <c r="M13" s="23"/>
    </row>
    <row r="14" spans="1:13" s="16" customFormat="1" ht="27.75">
      <c r="A14" s="43">
        <v>4</v>
      </c>
      <c r="B14" s="33" t="s">
        <v>15</v>
      </c>
      <c r="C14" s="34">
        <v>4.9</v>
      </c>
      <c r="D14" s="34">
        <v>4.9</v>
      </c>
      <c r="E14" s="47">
        <v>2.9</v>
      </c>
      <c r="F14" s="47">
        <v>2.9</v>
      </c>
      <c r="G14" s="47">
        <v>49.1</v>
      </c>
      <c r="H14" s="47">
        <v>49.1</v>
      </c>
      <c r="I14" s="34">
        <f>G14/E14*100</f>
        <v>1693.1034482758623</v>
      </c>
      <c r="J14" s="34">
        <f>H14/F14*100</f>
        <v>1693.1034482758623</v>
      </c>
      <c r="K14" s="37">
        <f t="shared" si="0"/>
        <v>46.2</v>
      </c>
      <c r="L14" s="38">
        <f t="shared" si="1"/>
        <v>46.2</v>
      </c>
      <c r="M14" s="23"/>
    </row>
    <row r="15" spans="1:13" s="16" customFormat="1" ht="55.5">
      <c r="A15" s="43">
        <v>5</v>
      </c>
      <c r="B15" s="33" t="s">
        <v>31</v>
      </c>
      <c r="C15" s="34">
        <v>2506</v>
      </c>
      <c r="D15" s="34"/>
      <c r="E15" s="46">
        <v>1229.1</v>
      </c>
      <c r="F15" s="45"/>
      <c r="G15" s="46">
        <v>1947</v>
      </c>
      <c r="H15" s="45"/>
      <c r="I15" s="34">
        <f>G15/E15*100</f>
        <v>158.4085916524286</v>
      </c>
      <c r="J15" s="34"/>
      <c r="K15" s="37">
        <f t="shared" si="0"/>
        <v>717.9000000000001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32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38</v>
      </c>
      <c r="C17" s="14">
        <f aca="true" t="shared" si="2" ref="C17:H17">C18+C19+C20</f>
        <v>15112.9</v>
      </c>
      <c r="D17" s="14">
        <f t="shared" si="2"/>
        <v>0</v>
      </c>
      <c r="E17" s="14">
        <f t="shared" si="2"/>
        <v>5606</v>
      </c>
      <c r="F17" s="14">
        <f t="shared" si="2"/>
        <v>0</v>
      </c>
      <c r="G17" s="14">
        <f>G18+G19+G20</f>
        <v>8025.900000000001</v>
      </c>
      <c r="H17" s="14">
        <f t="shared" si="2"/>
        <v>0</v>
      </c>
      <c r="I17" s="14">
        <f>G17/E17*100</f>
        <v>143.16625044595077</v>
      </c>
      <c r="J17" s="14"/>
      <c r="K17" s="21">
        <f t="shared" si="0"/>
        <v>2419.9000000000005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1765.9</v>
      </c>
      <c r="D18" s="50"/>
      <c r="E18" s="50">
        <v>364.9</v>
      </c>
      <c r="F18" s="50"/>
      <c r="G18" s="51">
        <v>1789</v>
      </c>
      <c r="H18" s="35"/>
      <c r="I18" s="34">
        <f>G18/E18*100</f>
        <v>490.27130720745413</v>
      </c>
      <c r="J18" s="34"/>
      <c r="K18" s="37">
        <f t="shared" si="0"/>
        <v>1424.1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13296.2</v>
      </c>
      <c r="D19" s="50"/>
      <c r="E19" s="50">
        <v>5190.3</v>
      </c>
      <c r="F19" s="50"/>
      <c r="G19" s="51">
        <v>6141.8</v>
      </c>
      <c r="H19" s="35"/>
      <c r="I19" s="34">
        <f>G19/E19*100</f>
        <v>118.33227366433539</v>
      </c>
      <c r="J19" s="34"/>
      <c r="K19" s="37">
        <f t="shared" si="0"/>
        <v>951.5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50.8</v>
      </c>
      <c r="D20" s="50"/>
      <c r="E20" s="50">
        <v>50.8</v>
      </c>
      <c r="F20" s="50"/>
      <c r="G20" s="51">
        <v>95.1</v>
      </c>
      <c r="H20" s="35"/>
      <c r="I20" s="34">
        <f>G20/E20*100</f>
        <v>187.20472440944883</v>
      </c>
      <c r="J20" s="34"/>
      <c r="K20" s="37">
        <f t="shared" si="0"/>
        <v>44.3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15904.1</v>
      </c>
      <c r="D21" s="34"/>
      <c r="E21" s="34">
        <v>7591.8</v>
      </c>
      <c r="F21" s="34"/>
      <c r="G21" s="35">
        <v>10686.6</v>
      </c>
      <c r="H21" s="35"/>
      <c r="I21" s="34">
        <f aca="true" t="shared" si="3" ref="I21:I27">G21/E21*100</f>
        <v>140.76503595985142</v>
      </c>
      <c r="J21" s="34"/>
      <c r="K21" s="37">
        <f t="shared" si="0"/>
        <v>3094.8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26831.2</v>
      </c>
      <c r="D23" s="34"/>
      <c r="E23" s="34">
        <v>11390.8</v>
      </c>
      <c r="F23" s="34"/>
      <c r="G23" s="35">
        <v>13368.9</v>
      </c>
      <c r="H23" s="35"/>
      <c r="I23" s="34">
        <f t="shared" si="3"/>
        <v>117.36576886610248</v>
      </c>
      <c r="J23" s="34"/>
      <c r="K23" s="37">
        <f t="shared" si="0"/>
        <v>1978.1000000000004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40</v>
      </c>
      <c r="C24" s="50">
        <v>12284.1</v>
      </c>
      <c r="D24" s="50"/>
      <c r="E24" s="50">
        <v>5371.3</v>
      </c>
      <c r="F24" s="50"/>
      <c r="G24" s="51">
        <v>7873.2</v>
      </c>
      <c r="H24" s="35"/>
      <c r="I24" s="34">
        <f t="shared" si="3"/>
        <v>146.57904045575557</v>
      </c>
      <c r="J24" s="34"/>
      <c r="K24" s="37">
        <f>G24-E24</f>
        <v>2501.8999999999996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37</v>
      </c>
      <c r="C25" s="34">
        <v>10</v>
      </c>
      <c r="D25" s="34"/>
      <c r="E25" s="34">
        <v>2</v>
      </c>
      <c r="F25" s="34"/>
      <c r="G25" s="35">
        <v>12.3</v>
      </c>
      <c r="H25" s="35"/>
      <c r="I25" s="34">
        <f t="shared" si="3"/>
        <v>615</v>
      </c>
      <c r="J25" s="34"/>
      <c r="K25" s="37">
        <f t="shared" si="0"/>
        <v>10.3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29</v>
      </c>
      <c r="C26" s="34">
        <v>53.5</v>
      </c>
      <c r="D26" s="34"/>
      <c r="E26" s="34">
        <v>52.5</v>
      </c>
      <c r="F26" s="34"/>
      <c r="G26" s="35">
        <v>72.1</v>
      </c>
      <c r="H26" s="35"/>
      <c r="I26" s="34">
        <f t="shared" si="3"/>
        <v>137.33333333333334</v>
      </c>
      <c r="J26" s="34"/>
      <c r="K26" s="37">
        <f t="shared" si="0"/>
        <v>19.599999999999994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30</v>
      </c>
      <c r="C27" s="34">
        <v>300.2</v>
      </c>
      <c r="D27" s="34">
        <v>177</v>
      </c>
      <c r="E27" s="34">
        <v>92.3</v>
      </c>
      <c r="F27" s="34">
        <v>51</v>
      </c>
      <c r="G27" s="35">
        <v>159</v>
      </c>
      <c r="H27" s="36">
        <v>79</v>
      </c>
      <c r="I27" s="34">
        <f t="shared" si="3"/>
        <v>172.2643553629469</v>
      </c>
      <c r="J27" s="34">
        <f>H27/F27*100</f>
        <v>154.90196078431373</v>
      </c>
      <c r="K27" s="37">
        <f t="shared" si="0"/>
        <v>66.7</v>
      </c>
      <c r="L27" s="38">
        <f t="shared" si="1"/>
        <v>28</v>
      </c>
      <c r="M27" s="39"/>
    </row>
    <row r="28" spans="1:13" s="40" customFormat="1" ht="27.75" customHeight="1" hidden="1">
      <c r="A28" s="32">
        <v>14</v>
      </c>
      <c r="B28" s="33" t="s">
        <v>33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248.5</v>
      </c>
      <c r="D29" s="34">
        <v>132.8</v>
      </c>
      <c r="E29" s="34">
        <v>156.5</v>
      </c>
      <c r="F29" s="34">
        <v>115.8</v>
      </c>
      <c r="G29" s="35">
        <v>265.8</v>
      </c>
      <c r="H29" s="36">
        <v>149.1</v>
      </c>
      <c r="I29" s="34">
        <f>G29/E29*100</f>
        <v>169.8402555910543</v>
      </c>
      <c r="J29" s="34">
        <f>H29/F29*100</f>
        <v>128.75647668393782</v>
      </c>
      <c r="K29" s="37">
        <f t="shared" si="0"/>
        <v>109.30000000000001</v>
      </c>
      <c r="L29" s="38">
        <f t="shared" si="1"/>
        <v>33.3</v>
      </c>
      <c r="M29" s="39"/>
    </row>
    <row r="30" spans="1:13" s="40" customFormat="1" ht="29.25" customHeight="1" hidden="1">
      <c r="A30" s="32">
        <v>13</v>
      </c>
      <c r="B30" s="33" t="s">
        <v>35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36</v>
      </c>
      <c r="C31" s="34">
        <v>11.2</v>
      </c>
      <c r="D31" s="34"/>
      <c r="E31" s="34">
        <v>11.2</v>
      </c>
      <c r="F31" s="34"/>
      <c r="G31" s="34">
        <v>16.6</v>
      </c>
      <c r="H31" s="34"/>
      <c r="I31" s="34">
        <f>G31/E31*100</f>
        <v>148.21428571428575</v>
      </c>
      <c r="J31" s="34"/>
      <c r="K31" s="37">
        <f t="shared" si="0"/>
        <v>5.400000000000002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34</v>
      </c>
      <c r="C32" s="34">
        <v>2674</v>
      </c>
      <c r="D32" s="34">
        <v>420</v>
      </c>
      <c r="E32" s="34">
        <v>1200.4</v>
      </c>
      <c r="F32" s="34">
        <v>157</v>
      </c>
      <c r="G32" s="35">
        <v>1501.6</v>
      </c>
      <c r="H32" s="34">
        <v>103.4</v>
      </c>
      <c r="I32" s="34">
        <f>G32/E32*100</f>
        <v>125.09163612129288</v>
      </c>
      <c r="J32" s="34">
        <f>H32/F32*100</f>
        <v>65.85987261146498</v>
      </c>
      <c r="K32" s="37">
        <f>G32-E32</f>
        <v>301.1999999999998</v>
      </c>
      <c r="L32" s="38">
        <f>H32-F32</f>
        <v>-53.599999999999994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166426</v>
      </c>
      <c r="D33" s="14">
        <f t="shared" si="4"/>
        <v>103490.29999999999</v>
      </c>
      <c r="E33" s="14">
        <f t="shared" si="4"/>
        <v>71501.90000000001</v>
      </c>
      <c r="F33" s="14">
        <f t="shared" si="4"/>
        <v>44487.3</v>
      </c>
      <c r="G33" s="14">
        <f t="shared" si="4"/>
        <v>79603.40000000002</v>
      </c>
      <c r="H33" s="14">
        <f t="shared" si="4"/>
        <v>43846.700000000004</v>
      </c>
      <c r="I33" s="14">
        <f aca="true" t="shared" si="5" ref="I33:I44">G33/E33*100</f>
        <v>111.33046814140606</v>
      </c>
      <c r="J33" s="14">
        <f aca="true" t="shared" si="6" ref="J33:J53">H33/F33*100</f>
        <v>98.56003848289288</v>
      </c>
      <c r="K33" s="21">
        <f t="shared" si="0"/>
        <v>8101.500000000015</v>
      </c>
      <c r="L33" s="22">
        <f t="shared" si="1"/>
        <v>-640.5999999999985</v>
      </c>
      <c r="M33" s="23"/>
    </row>
    <row r="34" spans="1:13" s="40" customFormat="1" ht="36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16416.5</v>
      </c>
      <c r="F34" s="34">
        <v>16416.5</v>
      </c>
      <c r="G34" s="34">
        <v>16416.5</v>
      </c>
      <c r="H34" s="34">
        <v>16416.5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100.5" customHeight="1">
      <c r="A35" s="32">
        <v>16</v>
      </c>
      <c r="B35" s="52" t="s">
        <v>47</v>
      </c>
      <c r="C35" s="34">
        <v>34222.9</v>
      </c>
      <c r="D35" s="34">
        <v>34222.9</v>
      </c>
      <c r="E35" s="34">
        <v>12307.1</v>
      </c>
      <c r="F35" s="34">
        <v>12307.1</v>
      </c>
      <c r="G35" s="34">
        <v>12307.1</v>
      </c>
      <c r="H35" s="34">
        <v>12307.1</v>
      </c>
      <c r="I35" s="34">
        <f t="shared" si="5"/>
        <v>100</v>
      </c>
      <c r="J35" s="34">
        <f t="shared" si="6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43</v>
      </c>
      <c r="C36" s="34">
        <v>933</v>
      </c>
      <c r="D36" s="34">
        <v>933</v>
      </c>
      <c r="E36" s="34">
        <v>933</v>
      </c>
      <c r="F36" s="34">
        <v>933</v>
      </c>
      <c r="G36" s="34">
        <v>933</v>
      </c>
      <c r="H36" s="34">
        <v>933</v>
      </c>
      <c r="I36" s="34">
        <f t="shared" si="5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93950.5</v>
      </c>
      <c r="F37" s="34">
        <v>93950.5</v>
      </c>
      <c r="G37" s="34">
        <v>93950.5</v>
      </c>
      <c r="H37" s="34">
        <v>93950.5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>
        <v>18</v>
      </c>
      <c r="B38" s="48" t="s">
        <v>41</v>
      </c>
      <c r="C38" s="34">
        <v>5738.1</v>
      </c>
      <c r="D38" s="34">
        <v>5738.1</v>
      </c>
      <c r="E38" s="34">
        <v>5738.1</v>
      </c>
      <c r="F38" s="34">
        <v>5738.1</v>
      </c>
      <c r="G38" s="34">
        <v>5738.1</v>
      </c>
      <c r="H38" s="34">
        <v>5738.1</v>
      </c>
      <c r="I38" s="34">
        <f t="shared" si="5"/>
        <v>100</v>
      </c>
      <c r="J38" s="34">
        <f t="shared" si="6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58000.9</v>
      </c>
      <c r="D39" s="34">
        <v>58000.9</v>
      </c>
      <c r="E39" s="35">
        <v>28536.7</v>
      </c>
      <c r="F39" s="35">
        <v>28536.7</v>
      </c>
      <c r="G39" s="35">
        <v>28536.7</v>
      </c>
      <c r="H39" s="35">
        <v>28536.7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42</v>
      </c>
      <c r="C40" s="34">
        <f aca="true" t="shared" si="7" ref="C40:H40">C41+C42+C43</f>
        <v>9891.8</v>
      </c>
      <c r="D40" s="34">
        <f t="shared" si="7"/>
        <v>9891.8</v>
      </c>
      <c r="E40" s="34">
        <f t="shared" si="7"/>
        <v>4549.5</v>
      </c>
      <c r="F40" s="34">
        <f t="shared" si="7"/>
        <v>4549.5</v>
      </c>
      <c r="G40" s="34">
        <f t="shared" si="7"/>
        <v>4549.5</v>
      </c>
      <c r="H40" s="34">
        <f t="shared" si="7"/>
        <v>4549.5</v>
      </c>
      <c r="I40" s="34">
        <f t="shared" si="5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9.75">
      <c r="A41" s="41"/>
      <c r="B41" s="53" t="s">
        <v>45</v>
      </c>
      <c r="C41" s="34">
        <v>1196.4</v>
      </c>
      <c r="D41" s="34">
        <v>1196.4</v>
      </c>
      <c r="E41" s="35">
        <v>498.5</v>
      </c>
      <c r="F41" s="35">
        <v>498.5</v>
      </c>
      <c r="G41" s="35">
        <v>498.5</v>
      </c>
      <c r="H41" s="35">
        <v>498.5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44</v>
      </c>
      <c r="C42" s="34">
        <v>1520</v>
      </c>
      <c r="D42" s="34">
        <v>1520</v>
      </c>
      <c r="E42" s="35">
        <v>645.2</v>
      </c>
      <c r="F42" s="35">
        <v>645.2</v>
      </c>
      <c r="G42" s="35">
        <v>645.2</v>
      </c>
      <c r="H42" s="35">
        <v>645.2</v>
      </c>
      <c r="I42" s="34">
        <f t="shared" si="5"/>
        <v>100</v>
      </c>
      <c r="J42" s="34">
        <f t="shared" si="6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43</v>
      </c>
      <c r="C43" s="34">
        <f>7888.5-713.1</f>
        <v>7175.4</v>
      </c>
      <c r="D43" s="34">
        <f>7888.5-713.1</f>
        <v>7175.4</v>
      </c>
      <c r="E43" s="35">
        <v>3405.8</v>
      </c>
      <c r="F43" s="35">
        <v>3405.8</v>
      </c>
      <c r="G43" s="35">
        <v>3405.8</v>
      </c>
      <c r="H43" s="35">
        <v>3405.8</v>
      </c>
      <c r="I43" s="34">
        <f t="shared" si="5"/>
        <v>100</v>
      </c>
      <c r="J43" s="34">
        <f t="shared" si="6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31.5" customHeight="1">
      <c r="A44" s="41">
        <v>21</v>
      </c>
      <c r="B44" s="33" t="s">
        <v>46</v>
      </c>
      <c r="C44" s="34">
        <v>646</v>
      </c>
      <c r="D44" s="34">
        <v>646</v>
      </c>
      <c r="E44" s="35">
        <v>143.4</v>
      </c>
      <c r="F44" s="35">
        <v>143.4</v>
      </c>
      <c r="G44" s="35">
        <v>143.4</v>
      </c>
      <c r="H44" s="35">
        <v>143.4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>
        <v>22</v>
      </c>
      <c r="B45" s="33" t="s">
        <v>48</v>
      </c>
      <c r="C45" s="34">
        <v>427184</v>
      </c>
      <c r="D45" s="34">
        <v>427184</v>
      </c>
      <c r="E45" s="35">
        <v>229906.5</v>
      </c>
      <c r="F45" s="35">
        <v>229906.5</v>
      </c>
      <c r="G45" s="35">
        <v>219240.1</v>
      </c>
      <c r="H45" s="35">
        <v>219240.1</v>
      </c>
      <c r="I45" s="34">
        <f aca="true" t="shared" si="8" ref="I45:J47">G45/E45*100</f>
        <v>95.36054874481583</v>
      </c>
      <c r="J45" s="34">
        <f t="shared" si="8"/>
        <v>95.36054874481583</v>
      </c>
      <c r="K45" s="37">
        <f aca="true" t="shared" si="9" ref="K45:L47">G45-E45</f>
        <v>-10666.399999999994</v>
      </c>
      <c r="L45" s="38">
        <f t="shared" si="9"/>
        <v>-10666.399999999994</v>
      </c>
      <c r="M45" s="39"/>
    </row>
    <row r="46" spans="1:13" s="40" customFormat="1" ht="85.5" customHeight="1">
      <c r="A46" s="41">
        <v>23</v>
      </c>
      <c r="B46" s="33" t="s">
        <v>51</v>
      </c>
      <c r="C46" s="34">
        <v>3158.3</v>
      </c>
      <c r="D46" s="34">
        <v>3158.3</v>
      </c>
      <c r="E46" s="35">
        <v>3158.3</v>
      </c>
      <c r="F46" s="35">
        <v>3158.3</v>
      </c>
      <c r="G46" s="35">
        <v>74.7</v>
      </c>
      <c r="H46" s="35">
        <v>74.7</v>
      </c>
      <c r="I46" s="34">
        <f t="shared" si="8"/>
        <v>2.3651964664534715</v>
      </c>
      <c r="J46" s="34">
        <f t="shared" si="8"/>
        <v>2.3651964664534715</v>
      </c>
      <c r="K46" s="37">
        <f t="shared" si="9"/>
        <v>-3083.6000000000004</v>
      </c>
      <c r="L46" s="38">
        <f t="shared" si="9"/>
        <v>-3083.6000000000004</v>
      </c>
      <c r="M46" s="39"/>
    </row>
    <row r="47" spans="1:13" s="40" customFormat="1" ht="85.5" customHeight="1">
      <c r="A47" s="41">
        <v>24</v>
      </c>
      <c r="B47" s="33" t="s">
        <v>52</v>
      </c>
      <c r="C47" s="34">
        <v>0.8</v>
      </c>
      <c r="D47" s="34">
        <v>0.8</v>
      </c>
      <c r="E47" s="34">
        <v>0.8</v>
      </c>
      <c r="F47" s="34">
        <v>0.8</v>
      </c>
      <c r="G47" s="34">
        <v>0.8</v>
      </c>
      <c r="H47" s="34">
        <v>0.8</v>
      </c>
      <c r="I47" s="34">
        <f t="shared" si="8"/>
        <v>100</v>
      </c>
      <c r="J47" s="34">
        <f t="shared" si="8"/>
        <v>100</v>
      </c>
      <c r="K47" s="37">
        <f t="shared" si="9"/>
        <v>0</v>
      </c>
      <c r="L47" s="38">
        <f t="shared" si="9"/>
        <v>0</v>
      </c>
      <c r="M47" s="39"/>
    </row>
    <row r="48" spans="1:13" s="40" customFormat="1" ht="31.5" customHeight="1">
      <c r="A48" s="41">
        <v>25</v>
      </c>
      <c r="B48" s="33" t="s">
        <v>57</v>
      </c>
      <c r="C48" s="36">
        <f aca="true" t="shared" si="10" ref="C48:H48">C49+C50+C51+C52</f>
        <v>58020</v>
      </c>
      <c r="D48" s="36">
        <f>D49+D50+D51+D52</f>
        <v>6349.8</v>
      </c>
      <c r="E48" s="36">
        <f t="shared" si="10"/>
        <v>25558</v>
      </c>
      <c r="F48" s="36">
        <f>F49+F50+F51+F52</f>
        <v>4438.5</v>
      </c>
      <c r="G48" s="36">
        <f t="shared" si="10"/>
        <v>25488</v>
      </c>
      <c r="H48" s="36">
        <f t="shared" si="10"/>
        <v>4211.1</v>
      </c>
      <c r="I48" s="34">
        <f aca="true" t="shared" si="11" ref="I48:I53">G48/E48*100</f>
        <v>99.72611315439393</v>
      </c>
      <c r="J48" s="34">
        <f t="shared" si="6"/>
        <v>94.87664751605273</v>
      </c>
      <c r="K48" s="37">
        <f t="shared" si="0"/>
        <v>-70</v>
      </c>
      <c r="L48" s="38">
        <f t="shared" si="1"/>
        <v>-227.39999999999964</v>
      </c>
      <c r="M48" s="39"/>
    </row>
    <row r="49" spans="1:13" s="40" customFormat="1" ht="31.5" customHeight="1" hidden="1">
      <c r="A49" s="41"/>
      <c r="B49" s="44" t="s">
        <v>49</v>
      </c>
      <c r="C49" s="36">
        <v>1678.1</v>
      </c>
      <c r="D49" s="34">
        <v>1678.1</v>
      </c>
      <c r="E49" s="35">
        <v>699.2</v>
      </c>
      <c r="F49" s="35">
        <v>699.2</v>
      </c>
      <c r="G49" s="35">
        <v>699.2</v>
      </c>
      <c r="H49" s="35">
        <v>699.2</v>
      </c>
      <c r="I49" s="34">
        <f t="shared" si="11"/>
        <v>100</v>
      </c>
      <c r="J49" s="34">
        <f>H49/F49*100</f>
        <v>100</v>
      </c>
      <c r="K49" s="37">
        <f aca="true" t="shared" si="12" ref="K49:L52">G49-E49</f>
        <v>0</v>
      </c>
      <c r="L49" s="38">
        <f t="shared" si="12"/>
        <v>0</v>
      </c>
      <c r="M49" s="39"/>
    </row>
    <row r="50" spans="1:13" s="40" customFormat="1" ht="31.5" customHeight="1" hidden="1">
      <c r="A50" s="41"/>
      <c r="B50" s="44" t="s">
        <v>44</v>
      </c>
      <c r="C50" s="36">
        <v>928.5</v>
      </c>
      <c r="D50" s="34">
        <v>928.5</v>
      </c>
      <c r="E50" s="35">
        <v>539.9</v>
      </c>
      <c r="F50" s="35">
        <v>539.9</v>
      </c>
      <c r="G50" s="35">
        <v>539.9</v>
      </c>
      <c r="H50" s="35">
        <v>539.9</v>
      </c>
      <c r="I50" s="34">
        <f t="shared" si="11"/>
        <v>100</v>
      </c>
      <c r="J50" s="34">
        <f>H50/F50*100</f>
        <v>100</v>
      </c>
      <c r="K50" s="37">
        <f t="shared" si="12"/>
        <v>0</v>
      </c>
      <c r="L50" s="38">
        <f t="shared" si="12"/>
        <v>0</v>
      </c>
      <c r="M50" s="39"/>
    </row>
    <row r="51" spans="1:13" s="40" customFormat="1" ht="31.5" customHeight="1" hidden="1">
      <c r="A51" s="41"/>
      <c r="B51" s="44" t="s">
        <v>43</v>
      </c>
      <c r="C51" s="36">
        <v>3315.4</v>
      </c>
      <c r="D51" s="34">
        <v>3315.4</v>
      </c>
      <c r="E51" s="35">
        <f>3284.5-848.2+43.5</f>
        <v>2479.8</v>
      </c>
      <c r="F51" s="35">
        <v>2479.8</v>
      </c>
      <c r="G51" s="35">
        <v>2479.8</v>
      </c>
      <c r="H51" s="35">
        <v>2479.8</v>
      </c>
      <c r="I51" s="34">
        <f t="shared" si="11"/>
        <v>100</v>
      </c>
      <c r="J51" s="34">
        <f>H51/F51*100</f>
        <v>100</v>
      </c>
      <c r="K51" s="37">
        <f t="shared" si="12"/>
        <v>0</v>
      </c>
      <c r="L51" s="38">
        <f t="shared" si="12"/>
        <v>0</v>
      </c>
      <c r="M51" s="39"/>
    </row>
    <row r="52" spans="1:13" s="40" customFormat="1" ht="57" customHeight="1" hidden="1">
      <c r="A52" s="41"/>
      <c r="B52" s="44" t="s">
        <v>50</v>
      </c>
      <c r="C52" s="36">
        <v>52098</v>
      </c>
      <c r="D52" s="34">
        <v>427.8</v>
      </c>
      <c r="E52" s="35">
        <v>21839.1</v>
      </c>
      <c r="F52" s="35">
        <v>719.6</v>
      </c>
      <c r="G52" s="35">
        <v>21769.1</v>
      </c>
      <c r="H52" s="35">
        <v>492.2</v>
      </c>
      <c r="I52" s="34">
        <f t="shared" si="11"/>
        <v>99.67947397099697</v>
      </c>
      <c r="J52" s="34">
        <f>H52/F52*100</f>
        <v>68.39911061700946</v>
      </c>
      <c r="K52" s="37">
        <f>G52-E52</f>
        <v>-70</v>
      </c>
      <c r="L52" s="38">
        <f t="shared" si="12"/>
        <v>-227.40000000000003</v>
      </c>
      <c r="M52" s="39"/>
    </row>
    <row r="53" spans="1:13" s="16" customFormat="1" ht="27" customHeight="1">
      <c r="A53" s="25"/>
      <c r="B53" s="24" t="s">
        <v>14</v>
      </c>
      <c r="C53" s="14">
        <f aca="true" t="shared" si="13" ref="C53:H53">C33+C34+C35+C37+C38+C39+C40+C44+C45+C48+C46+C47</f>
        <v>1024793.7000000001</v>
      </c>
      <c r="D53" s="14">
        <f t="shared" si="13"/>
        <v>910187.8</v>
      </c>
      <c r="E53" s="14">
        <f t="shared" si="13"/>
        <v>491767.3</v>
      </c>
      <c r="F53" s="14">
        <f t="shared" si="13"/>
        <v>443633.2</v>
      </c>
      <c r="G53" s="14">
        <f t="shared" si="13"/>
        <v>486048.80000000005</v>
      </c>
      <c r="H53" s="14">
        <f t="shared" si="13"/>
        <v>429015.19999999995</v>
      </c>
      <c r="I53" s="14">
        <f t="shared" si="11"/>
        <v>98.83715326334224</v>
      </c>
      <c r="J53" s="14">
        <f t="shared" si="6"/>
        <v>96.70493551880246</v>
      </c>
      <c r="K53" s="21">
        <f t="shared" si="0"/>
        <v>-5718.499999999942</v>
      </c>
      <c r="L53" s="22">
        <f t="shared" si="1"/>
        <v>-14618.000000000058</v>
      </c>
      <c r="M53" s="23"/>
    </row>
    <row r="54" spans="1:13" s="16" customFormat="1" ht="27" customHeight="1">
      <c r="A54" s="26"/>
      <c r="B54" s="27" t="s">
        <v>19</v>
      </c>
      <c r="C54" s="28"/>
      <c r="D54" s="28"/>
      <c r="E54" s="29">
        <f>G11*15/60</f>
        <v>10864.95</v>
      </c>
      <c r="F54" s="28" t="s">
        <v>18</v>
      </c>
      <c r="G54" s="30"/>
      <c r="H54" s="30"/>
      <c r="I54" s="28"/>
      <c r="J54" s="28"/>
      <c r="K54" s="28"/>
      <c r="L54" s="28"/>
      <c r="M54" s="15"/>
    </row>
    <row r="55" spans="1:13" s="16" customFormat="1" ht="27" customHeight="1">
      <c r="A55" s="26"/>
      <c r="B55" s="26" t="s">
        <v>17</v>
      </c>
      <c r="C55" s="26"/>
      <c r="D55" s="26"/>
      <c r="E55" s="31"/>
      <c r="F55" s="31"/>
      <c r="G55" s="31"/>
      <c r="H55" s="31"/>
      <c r="I55" s="31"/>
      <c r="J55" s="31"/>
      <c r="K55" s="57"/>
      <c r="L55" s="57"/>
      <c r="M55" s="15"/>
    </row>
    <row r="56" spans="1:13" s="16" customFormat="1" ht="85.5" customHeight="1">
      <c r="A56" s="26"/>
      <c r="B56" s="58" t="s">
        <v>53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5"/>
    </row>
    <row r="57" spans="1:12" ht="12.75" customHeight="1">
      <c r="A57" s="3"/>
      <c r="B57" s="4"/>
      <c r="C57" s="4"/>
      <c r="D57" s="4"/>
      <c r="E57" s="5"/>
      <c r="F57" s="5"/>
      <c r="G57" s="5"/>
      <c r="H57" s="5"/>
      <c r="I57" s="5"/>
      <c r="J57" s="5"/>
      <c r="K57" s="2"/>
      <c r="L57" s="1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6"/>
      <c r="C59" s="6"/>
      <c r="D59" s="6"/>
      <c r="E59" s="7"/>
      <c r="F59" s="7"/>
      <c r="G59" s="7"/>
      <c r="H59" s="7"/>
      <c r="I59" s="7"/>
      <c r="J59" s="7"/>
      <c r="K59" s="8"/>
      <c r="L59" s="1"/>
    </row>
    <row r="60" spans="7:8" ht="19.5" customHeight="1">
      <c r="G60" s="12"/>
      <c r="H60" s="12"/>
    </row>
    <row r="61" ht="19.5" customHeight="1"/>
    <row r="62" ht="12.75" customHeight="1"/>
    <row r="63" ht="12.75" customHeight="1"/>
    <row r="64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5:L55"/>
    <mergeCell ref="B56:L56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9" r:id="rId1"/>
  <headerFooter alignWithMargins="0">
    <oddFooter>&amp;C&amp;6&amp;F</oddFooter>
  </headerFooter>
  <rowBreaks count="2" manualBreakCount="2">
    <brk id="33" max="11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2018-06-04T12:53:13Z</cp:lastPrinted>
  <dcterms:created xsi:type="dcterms:W3CDTF">2005-02-25T11:18:06Z</dcterms:created>
  <dcterms:modified xsi:type="dcterms:W3CDTF">2018-06-04T12:53:15Z</dcterms:modified>
  <cp:category/>
  <cp:version/>
  <cp:contentType/>
  <cp:contentStatus/>
</cp:coreProperties>
</file>