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'2019'!$A$1:$L$60</definedName>
  </definedNames>
  <calcPr fullCalcOnLoad="1"/>
</workbook>
</file>

<file path=xl/sharedStrings.xml><?xml version="1.0" encoding="utf-8"?>
<sst xmlns="http://schemas.openxmlformats.org/spreadsheetml/2006/main" count="73" uniqueCount="61">
  <si>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</si>
  <si>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</si>
  <si>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</si>
  <si>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</si>
  <si>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</si>
  <si>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</si>
  <si>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</si>
  <si>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</si>
  <si>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</si>
  <si>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</si>
  <si>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</si>
  <si>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</si>
  <si>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</si>
  <si>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</si>
  <si>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</si>
  <si>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</si>
  <si>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</si>
  <si>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</si>
  <si>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</si>
  <si>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</si>
  <si>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</si>
  <si>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</si>
  <si>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</si>
  <si>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</si>
  <si>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</si>
  <si>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</si>
  <si>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</si>
  <si>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</si>
  <si>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</si>
  <si>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</si>
  <si>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</si>
  <si>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</si>
  <si>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</si>
  <si>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</si>
  <si>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</si>
  <si>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</si>
  <si>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</si>
  <si>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</si>
  <si>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</si>
  <si>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</si>
  <si>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</si>
  <si>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</si>
  <si>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</si>
  <si>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</si>
  <si>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</si>
  <si>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</si>
  <si>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</si>
  <si>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</si>
  <si>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</si>
  <si>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</si>
  <si>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</si>
  <si>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Плата за надання адміністративних послуг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</si>
  <si>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</si>
  <si>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</si>
  <si>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</si>
  <si>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</si>
  <si>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Начальник управління                                                                                                                                 О.РАДЬКО</t>
  </si>
  <si>
    <t>Затверджено з урахуванням змін на 2019 рік</t>
  </si>
  <si>
    <t>Фактичне надходження за 2019 рік</t>
  </si>
  <si>
    <t>за 2019 рік</t>
  </si>
  <si>
    <t>Дотація з місцевого бюджету за рахунок стабілізаційної дотації з державного бюджету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</si>
</sst>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180" fontId="16" fillId="0" borderId="11" xfId="0" applyNumberFormat="1" applyFont="1" applyBorder="1" applyAlignment="1" applyProtection="1">
      <alignment horizontal="right"/>
      <protection locked="0"/>
    </xf>
    <xf numFmtId="180" fontId="15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left" wrapText="1"/>
      <protection/>
    </xf>
    <xf numFmtId="180" fontId="17" fillId="0" borderId="11" xfId="0" applyNumberFormat="1" applyFont="1" applyFill="1" applyBorder="1" applyAlignment="1" applyProtection="1">
      <alignment horizontal="right"/>
      <protection locked="0"/>
    </xf>
    <xf numFmtId="180" fontId="16" fillId="0" borderId="11" xfId="0" applyNumberFormat="1" applyFont="1" applyBorder="1" applyAlignment="1" applyProtection="1">
      <alignment horizontal="right"/>
      <protection/>
    </xf>
    <xf numFmtId="180" fontId="16" fillId="32" borderId="11" xfId="0" applyNumberFormat="1" applyFont="1" applyFill="1" applyBorder="1" applyAlignment="1" applyProtection="1">
      <alignment horizontal="right"/>
      <protection/>
    </xf>
    <xf numFmtId="181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left" wrapText="1"/>
      <protection/>
    </xf>
    <xf numFmtId="180" fontId="11" fillId="0" borderId="11" xfId="0" applyNumberFormat="1" applyFont="1" applyBorder="1" applyAlignment="1" applyProtection="1">
      <alignment horizontal="right"/>
      <protection locked="0"/>
    </xf>
    <xf numFmtId="180" fontId="11" fillId="0" borderId="11" xfId="0" applyNumberFormat="1" applyFont="1" applyBorder="1" applyAlignment="1" applyProtection="1">
      <alignment horizontal="right"/>
      <protection/>
    </xf>
    <xf numFmtId="180" fontId="11" fillId="32" borderId="11" xfId="0" applyNumberFormat="1" applyFont="1" applyFill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left" wrapText="1"/>
      <protection/>
    </xf>
    <xf numFmtId="180" fontId="19" fillId="0" borderId="11" xfId="0" applyNumberFormat="1" applyFont="1" applyBorder="1" applyAlignment="1" applyProtection="1">
      <alignment horizontal="right"/>
      <protection locked="0"/>
    </xf>
    <xf numFmtId="180" fontId="20" fillId="33" borderId="11" xfId="0" applyNumberFormat="1" applyFont="1" applyFill="1" applyBorder="1" applyAlignment="1" applyProtection="1">
      <alignment horizontal="right"/>
      <protection locked="0"/>
    </xf>
    <xf numFmtId="180" fontId="19" fillId="33" borderId="11" xfId="0" applyNumberFormat="1" applyFont="1" applyFill="1" applyBorder="1" applyAlignment="1" applyProtection="1">
      <alignment horizontal="right"/>
      <protection locked="0"/>
    </xf>
    <xf numFmtId="180" fontId="20" fillId="0" borderId="11" xfId="0" applyNumberFormat="1" applyFont="1" applyFill="1" applyBorder="1" applyAlignment="1" applyProtection="1">
      <alignment horizontal="right"/>
      <protection locked="0"/>
    </xf>
    <xf numFmtId="0" fontId="16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180" fontId="16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center" wrapText="1"/>
      <protection/>
    </xf>
    <xf numFmtId="180" fontId="1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2" fillId="0" borderId="11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22" fillId="33" borderId="11" xfId="0" applyFont="1" applyFill="1" applyBorder="1" applyAlignment="1" applyProtection="1">
      <alignment horizontal="left" wrapText="1"/>
      <protection/>
    </xf>
    <xf numFmtId="0" fontId="23" fillId="33" borderId="11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40" zoomScaleNormal="40" zoomScaleSheetLayoutView="40" zoomScalePageLayoutView="0" workbookViewId="0" topLeftCell="A50">
      <selection activeCell="B60" sqref="B60:L60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hidden="1" customWidth="1"/>
    <col min="4" max="4" width="27.83203125" style="0" hidden="1" customWidth="1"/>
    <col min="5" max="5" width="36.33203125" style="0" customWidth="1"/>
    <col min="6" max="7" width="35.66015625" style="0" customWidth="1"/>
    <col min="8" max="8" width="31.83203125" style="0" customWidth="1"/>
    <col min="9" max="9" width="29.66015625" style="0" customWidth="1"/>
    <col min="10" max="10" width="31.33203125" style="0" customWidth="1"/>
    <col min="11" max="11" width="31.66015625" style="0" customWidth="1"/>
    <col min="12" max="12" width="3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7"/>
      <c r="L1" s="57"/>
    </row>
    <row r="2" spans="1:12" ht="30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0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30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1" ht="42.75" customHeight="1" hidden="1">
      <c r="A6" s="10"/>
      <c r="B6" s="13"/>
      <c r="C6" s="13"/>
      <c r="D6" s="59"/>
      <c r="E6" s="59"/>
      <c r="F6" s="59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15</v>
      </c>
    </row>
    <row r="9" spans="1:13" s="15" customFormat="1" ht="106.5" customHeight="1">
      <c r="A9" s="64" t="s">
        <v>1</v>
      </c>
      <c r="B9" s="64" t="s">
        <v>2</v>
      </c>
      <c r="C9" s="66" t="s">
        <v>57</v>
      </c>
      <c r="D9" s="67"/>
      <c r="E9" s="60" t="s">
        <v>57</v>
      </c>
      <c r="F9" s="61"/>
      <c r="G9" s="60" t="s">
        <v>58</v>
      </c>
      <c r="H9" s="61"/>
      <c r="I9" s="60" t="s">
        <v>3</v>
      </c>
      <c r="J9" s="61"/>
      <c r="K9" s="60" t="s">
        <v>10</v>
      </c>
      <c r="L9" s="61"/>
      <c r="M9" s="14"/>
    </row>
    <row r="10" spans="1:14" s="15" customFormat="1" ht="116.25" customHeight="1">
      <c r="A10" s="65"/>
      <c r="B10" s="65"/>
      <c r="C10" s="17" t="s">
        <v>7</v>
      </c>
      <c r="D10" s="17" t="s">
        <v>8</v>
      </c>
      <c r="E10" s="16" t="s">
        <v>7</v>
      </c>
      <c r="F10" s="16" t="s">
        <v>8</v>
      </c>
      <c r="G10" s="16" t="s">
        <v>7</v>
      </c>
      <c r="H10" s="16" t="s">
        <v>8</v>
      </c>
      <c r="I10" s="16" t="s">
        <v>7</v>
      </c>
      <c r="J10" s="16" t="s">
        <v>8</v>
      </c>
      <c r="K10" s="16" t="s">
        <v>7</v>
      </c>
      <c r="L10" s="16" t="s">
        <v>8</v>
      </c>
      <c r="M10" s="14"/>
      <c r="N10" s="18"/>
    </row>
    <row r="11" spans="1:13" s="27" customFormat="1" ht="33" customHeight="1">
      <c r="A11" s="31">
        <v>1</v>
      </c>
      <c r="B11" s="32" t="s">
        <v>22</v>
      </c>
      <c r="C11" s="29">
        <v>132768.8</v>
      </c>
      <c r="D11" s="29">
        <v>132768.8</v>
      </c>
      <c r="E11" s="29">
        <v>131511.7</v>
      </c>
      <c r="F11" s="29">
        <v>131511.7</v>
      </c>
      <c r="G11" s="33">
        <v>134518</v>
      </c>
      <c r="H11" s="33">
        <v>134518</v>
      </c>
      <c r="I11" s="29">
        <f>G11/E11*100</f>
        <v>102.28595630654915</v>
      </c>
      <c r="J11" s="29">
        <f>H11/F11*100</f>
        <v>102.28595630654915</v>
      </c>
      <c r="K11" s="34">
        <f>G11-E11</f>
        <v>3006.2999999999884</v>
      </c>
      <c r="L11" s="35">
        <f>H11-F11</f>
        <v>3006.2999999999884</v>
      </c>
      <c r="M11" s="26"/>
    </row>
    <row r="12" spans="1:13" s="27" customFormat="1" ht="31.5" customHeight="1">
      <c r="A12" s="31">
        <v>2</v>
      </c>
      <c r="B12" s="32" t="s">
        <v>5</v>
      </c>
      <c r="C12" s="29">
        <v>11.3</v>
      </c>
      <c r="D12" s="29"/>
      <c r="E12" s="29">
        <v>10.2</v>
      </c>
      <c r="F12" s="29"/>
      <c r="G12" s="33">
        <v>44</v>
      </c>
      <c r="H12" s="33"/>
      <c r="I12" s="29">
        <f>G12/E12*100</f>
        <v>431.3725490196079</v>
      </c>
      <c r="J12" s="29"/>
      <c r="K12" s="34">
        <f aca="true" t="shared" si="0" ref="K12:K57">G12-E12</f>
        <v>33.8</v>
      </c>
      <c r="L12" s="35">
        <f aca="true" t="shared" si="1" ref="L12:L57">H12-F12</f>
        <v>0</v>
      </c>
      <c r="M12" s="26"/>
    </row>
    <row r="13" spans="1:13" s="15" customFormat="1" ht="54.75" customHeight="1">
      <c r="A13" s="31">
        <v>3</v>
      </c>
      <c r="B13" s="32" t="s">
        <v>45</v>
      </c>
      <c r="C13" s="29">
        <v>186.4</v>
      </c>
      <c r="D13" s="29">
        <v>6.4</v>
      </c>
      <c r="E13" s="29">
        <v>186.4</v>
      </c>
      <c r="F13" s="29">
        <v>6.4</v>
      </c>
      <c r="G13" s="33">
        <v>203.1</v>
      </c>
      <c r="H13" s="33">
        <v>6.4</v>
      </c>
      <c r="I13" s="29">
        <f>G13/E13*100</f>
        <v>108.95922746781115</v>
      </c>
      <c r="J13" s="29">
        <f>H13/F13*100</f>
        <v>100</v>
      </c>
      <c r="K13" s="34">
        <f t="shared" si="0"/>
        <v>16.69999999999999</v>
      </c>
      <c r="L13" s="35">
        <f t="shared" si="1"/>
        <v>0</v>
      </c>
      <c r="M13" s="19"/>
    </row>
    <row r="14" spans="1:13" s="15" customFormat="1" ht="30.75" customHeight="1">
      <c r="A14" s="28">
        <v>4</v>
      </c>
      <c r="B14" s="32" t="s">
        <v>14</v>
      </c>
      <c r="C14" s="29">
        <v>4</v>
      </c>
      <c r="D14" s="29">
        <v>4</v>
      </c>
      <c r="E14" s="29">
        <v>3.7</v>
      </c>
      <c r="F14" s="29">
        <v>3.7</v>
      </c>
      <c r="G14" s="36">
        <v>3.7</v>
      </c>
      <c r="H14" s="36">
        <v>3.7</v>
      </c>
      <c r="I14" s="29">
        <f>G14/E14*100</f>
        <v>100</v>
      </c>
      <c r="J14" s="29">
        <f>H14/F14*100</f>
        <v>100</v>
      </c>
      <c r="K14" s="34">
        <f t="shared" si="0"/>
        <v>0</v>
      </c>
      <c r="L14" s="35">
        <f t="shared" si="1"/>
        <v>0</v>
      </c>
      <c r="M14" s="19"/>
    </row>
    <row r="15" spans="1:13" s="15" customFormat="1" ht="51" customHeight="1">
      <c r="A15" s="28">
        <v>5</v>
      </c>
      <c r="B15" s="32" t="s">
        <v>43</v>
      </c>
      <c r="C15" s="29">
        <v>6215.3</v>
      </c>
      <c r="D15" s="29"/>
      <c r="E15" s="29">
        <v>8900.3</v>
      </c>
      <c r="F15" s="29"/>
      <c r="G15" s="36">
        <v>9788.1</v>
      </c>
      <c r="H15" s="37"/>
      <c r="I15" s="29">
        <f>G15/E15*100</f>
        <v>109.97494466478659</v>
      </c>
      <c r="J15" s="29"/>
      <c r="K15" s="34">
        <f t="shared" si="0"/>
        <v>887.8000000000011</v>
      </c>
      <c r="L15" s="35">
        <f t="shared" si="1"/>
        <v>0</v>
      </c>
      <c r="M15" s="19"/>
    </row>
    <row r="16" spans="1:13" s="15" customFormat="1" ht="71.25" customHeight="1">
      <c r="A16" s="28">
        <v>6</v>
      </c>
      <c r="B16" s="38" t="s">
        <v>44</v>
      </c>
      <c r="C16" s="29">
        <v>3281.2</v>
      </c>
      <c r="D16" s="29">
        <v>3281.2</v>
      </c>
      <c r="E16" s="29">
        <v>4580.7</v>
      </c>
      <c r="F16" s="29">
        <v>4580.7</v>
      </c>
      <c r="G16" s="29">
        <v>4606.6</v>
      </c>
      <c r="H16" s="29">
        <v>4606.6</v>
      </c>
      <c r="I16" s="29">
        <f>G16/E16*100</f>
        <v>100.56541576614929</v>
      </c>
      <c r="J16" s="29">
        <f>H16/F16*100</f>
        <v>100.56541576614929</v>
      </c>
      <c r="K16" s="34">
        <f>G16-E16</f>
        <v>25.900000000000546</v>
      </c>
      <c r="L16" s="35">
        <f>H16-F16</f>
        <v>25.900000000000546</v>
      </c>
      <c r="M16" s="19"/>
    </row>
    <row r="17" spans="1:13" s="15" customFormat="1" ht="75.75" customHeight="1">
      <c r="A17" s="28">
        <v>7</v>
      </c>
      <c r="B17" s="38" t="s">
        <v>46</v>
      </c>
      <c r="C17" s="29">
        <v>496.1</v>
      </c>
      <c r="D17" s="29"/>
      <c r="E17" s="29">
        <v>680</v>
      </c>
      <c r="F17" s="29"/>
      <c r="G17" s="29">
        <v>697.9</v>
      </c>
      <c r="H17" s="29"/>
      <c r="I17" s="29">
        <f aca="true" t="shared" si="2" ref="I17:I27">G17/E17*100</f>
        <v>102.63235294117648</v>
      </c>
      <c r="J17" s="29"/>
      <c r="K17" s="34">
        <f>G17-E17</f>
        <v>17.899999999999977</v>
      </c>
      <c r="L17" s="35">
        <f>H17-F17</f>
        <v>0</v>
      </c>
      <c r="M17" s="19"/>
    </row>
    <row r="18" spans="1:13" s="15" customFormat="1" ht="31.5" customHeight="1">
      <c r="A18" s="39">
        <v>8</v>
      </c>
      <c r="B18" s="40" t="s">
        <v>34</v>
      </c>
      <c r="C18" s="41">
        <f aca="true" t="shared" si="3" ref="C18:H18">C19+C20+C21</f>
        <v>35578.1</v>
      </c>
      <c r="D18" s="41">
        <f t="shared" si="3"/>
        <v>0</v>
      </c>
      <c r="E18" s="41">
        <f t="shared" si="3"/>
        <v>38328.5</v>
      </c>
      <c r="F18" s="41">
        <f t="shared" si="3"/>
        <v>0</v>
      </c>
      <c r="G18" s="41">
        <f>G19+G20+G21</f>
        <v>40410.6</v>
      </c>
      <c r="H18" s="41">
        <f t="shared" si="3"/>
        <v>0</v>
      </c>
      <c r="I18" s="41">
        <f t="shared" si="2"/>
        <v>105.4322501532802</v>
      </c>
      <c r="J18" s="41"/>
      <c r="K18" s="42">
        <f t="shared" si="0"/>
        <v>2082.0999999999985</v>
      </c>
      <c r="L18" s="43">
        <f t="shared" si="1"/>
        <v>0</v>
      </c>
      <c r="M18" s="19"/>
    </row>
    <row r="19" spans="1:13" s="27" customFormat="1" ht="55.5">
      <c r="A19" s="31"/>
      <c r="B19" s="44" t="s">
        <v>23</v>
      </c>
      <c r="C19" s="45">
        <v>3455.1</v>
      </c>
      <c r="D19" s="45"/>
      <c r="E19" s="45">
        <v>3676.5</v>
      </c>
      <c r="F19" s="45"/>
      <c r="G19" s="46">
        <v>3939.2</v>
      </c>
      <c r="H19" s="33"/>
      <c r="I19" s="29">
        <f t="shared" si="2"/>
        <v>107.1453828369373</v>
      </c>
      <c r="J19" s="29"/>
      <c r="K19" s="34">
        <f t="shared" si="0"/>
        <v>262.6999999999998</v>
      </c>
      <c r="L19" s="35">
        <f t="shared" si="1"/>
        <v>0</v>
      </c>
      <c r="M19" s="26"/>
    </row>
    <row r="20" spans="1:13" s="27" customFormat="1" ht="36.75" customHeight="1">
      <c r="A20" s="31"/>
      <c r="B20" s="44" t="s">
        <v>4</v>
      </c>
      <c r="C20" s="47">
        <v>31984.9</v>
      </c>
      <c r="D20" s="45"/>
      <c r="E20" s="47">
        <v>34513.9</v>
      </c>
      <c r="F20" s="45"/>
      <c r="G20" s="48">
        <v>36305.5</v>
      </c>
      <c r="H20" s="33"/>
      <c r="I20" s="29">
        <f t="shared" si="2"/>
        <v>105.19095205120254</v>
      </c>
      <c r="J20" s="29"/>
      <c r="K20" s="34">
        <f t="shared" si="0"/>
        <v>1791.5999999999985</v>
      </c>
      <c r="L20" s="35">
        <f t="shared" si="1"/>
        <v>0</v>
      </c>
      <c r="M20" s="26"/>
    </row>
    <row r="21" spans="1:13" s="27" customFormat="1" ht="31.5" customHeight="1">
      <c r="A21" s="31"/>
      <c r="B21" s="44" t="s">
        <v>24</v>
      </c>
      <c r="C21" s="45">
        <v>138.1</v>
      </c>
      <c r="D21" s="45"/>
      <c r="E21" s="45">
        <v>138.1</v>
      </c>
      <c r="F21" s="45"/>
      <c r="G21" s="48">
        <v>165.9</v>
      </c>
      <c r="H21" s="33"/>
      <c r="I21" s="29">
        <f t="shared" si="2"/>
        <v>120.13034033309198</v>
      </c>
      <c r="J21" s="29"/>
      <c r="K21" s="34">
        <f t="shared" si="0"/>
        <v>27.80000000000001</v>
      </c>
      <c r="L21" s="35">
        <f t="shared" si="1"/>
        <v>0</v>
      </c>
      <c r="M21" s="26"/>
    </row>
    <row r="22" spans="1:13" s="27" customFormat="1" ht="39" customHeight="1">
      <c r="A22" s="31">
        <v>9</v>
      </c>
      <c r="B22" s="32" t="s">
        <v>25</v>
      </c>
      <c r="C22" s="29">
        <v>28438.1</v>
      </c>
      <c r="D22" s="29"/>
      <c r="E22" s="29">
        <v>31048.6</v>
      </c>
      <c r="F22" s="29"/>
      <c r="G22" s="33">
        <v>31993.6</v>
      </c>
      <c r="H22" s="33"/>
      <c r="I22" s="29">
        <f t="shared" si="2"/>
        <v>103.04361549313012</v>
      </c>
      <c r="J22" s="29"/>
      <c r="K22" s="34">
        <f t="shared" si="0"/>
        <v>945</v>
      </c>
      <c r="L22" s="35">
        <f t="shared" si="1"/>
        <v>0</v>
      </c>
      <c r="M22" s="26"/>
    </row>
    <row r="23" spans="1:13" s="27" customFormat="1" ht="27" customHeight="1" hidden="1">
      <c r="A23" s="31">
        <v>9</v>
      </c>
      <c r="B23" s="32" t="s">
        <v>26</v>
      </c>
      <c r="C23" s="29"/>
      <c r="D23" s="29"/>
      <c r="E23" s="29"/>
      <c r="F23" s="29"/>
      <c r="G23" s="33"/>
      <c r="H23" s="33"/>
      <c r="I23" s="29" t="e">
        <f t="shared" si="2"/>
        <v>#DIV/0!</v>
      </c>
      <c r="J23" s="29"/>
      <c r="K23" s="34">
        <f t="shared" si="0"/>
        <v>0</v>
      </c>
      <c r="L23" s="35">
        <f t="shared" si="1"/>
        <v>0</v>
      </c>
      <c r="M23" s="26"/>
    </row>
    <row r="24" spans="1:13" s="27" customFormat="1" ht="37.5" customHeight="1">
      <c r="A24" s="31">
        <v>10</v>
      </c>
      <c r="B24" s="49" t="s">
        <v>27</v>
      </c>
      <c r="C24" s="29">
        <v>29854.7</v>
      </c>
      <c r="D24" s="29"/>
      <c r="E24" s="29">
        <v>30554.4</v>
      </c>
      <c r="F24" s="29"/>
      <c r="G24" s="33">
        <v>30685.9</v>
      </c>
      <c r="H24" s="33"/>
      <c r="I24" s="29">
        <f t="shared" si="2"/>
        <v>100.43037991254941</v>
      </c>
      <c r="J24" s="29"/>
      <c r="K24" s="34">
        <f t="shared" si="0"/>
        <v>131.5</v>
      </c>
      <c r="L24" s="35">
        <f t="shared" si="1"/>
        <v>0</v>
      </c>
      <c r="M24" s="26"/>
    </row>
    <row r="25" spans="1:13" s="27" customFormat="1" ht="29.25" customHeight="1">
      <c r="A25" s="31"/>
      <c r="B25" s="50" t="s">
        <v>35</v>
      </c>
      <c r="C25" s="45">
        <v>16514.9</v>
      </c>
      <c r="D25" s="45"/>
      <c r="E25" s="45">
        <v>17813.2</v>
      </c>
      <c r="F25" s="45"/>
      <c r="G25" s="48">
        <v>17781.9</v>
      </c>
      <c r="H25" s="33"/>
      <c r="I25" s="29">
        <f t="shared" si="2"/>
        <v>99.82428760694317</v>
      </c>
      <c r="J25" s="29"/>
      <c r="K25" s="34">
        <f>G25-E25</f>
        <v>-31.299999999999272</v>
      </c>
      <c r="L25" s="35">
        <f>H25-F25</f>
        <v>0</v>
      </c>
      <c r="M25" s="26"/>
    </row>
    <row r="26" spans="1:13" s="27" customFormat="1" ht="37.5" customHeight="1">
      <c r="A26" s="31">
        <v>11</v>
      </c>
      <c r="B26" s="32" t="s">
        <v>33</v>
      </c>
      <c r="C26" s="29">
        <v>91.2</v>
      </c>
      <c r="D26" s="29"/>
      <c r="E26" s="29">
        <v>136.2</v>
      </c>
      <c r="F26" s="29"/>
      <c r="G26" s="33">
        <v>147.2</v>
      </c>
      <c r="H26" s="33"/>
      <c r="I26" s="29">
        <f t="shared" si="2"/>
        <v>108.07635829662262</v>
      </c>
      <c r="J26" s="29"/>
      <c r="K26" s="34">
        <f t="shared" si="0"/>
        <v>11</v>
      </c>
      <c r="L26" s="35">
        <f t="shared" si="1"/>
        <v>0</v>
      </c>
      <c r="M26" s="26"/>
    </row>
    <row r="27" spans="1:13" s="27" customFormat="1" ht="38.25" customHeight="1">
      <c r="A27" s="31">
        <v>12</v>
      </c>
      <c r="B27" s="32" t="s">
        <v>28</v>
      </c>
      <c r="C27" s="29">
        <v>120.6</v>
      </c>
      <c r="D27" s="29"/>
      <c r="E27" s="29">
        <v>120.6</v>
      </c>
      <c r="F27" s="29"/>
      <c r="G27" s="33">
        <v>194.5</v>
      </c>
      <c r="H27" s="33"/>
      <c r="I27" s="29">
        <f t="shared" si="2"/>
        <v>161.27694859038144</v>
      </c>
      <c r="J27" s="29"/>
      <c r="K27" s="34">
        <f t="shared" si="0"/>
        <v>73.9</v>
      </c>
      <c r="L27" s="35">
        <f t="shared" si="1"/>
        <v>0</v>
      </c>
      <c r="M27" s="26"/>
    </row>
    <row r="28" spans="1:13" s="27" customFormat="1" ht="33.75" customHeight="1">
      <c r="A28" s="31">
        <v>13</v>
      </c>
      <c r="B28" s="32" t="s">
        <v>29</v>
      </c>
      <c r="C28" s="29">
        <v>338.2</v>
      </c>
      <c r="D28" s="29">
        <v>205</v>
      </c>
      <c r="E28" s="29">
        <v>333.1</v>
      </c>
      <c r="F28" s="29">
        <v>175</v>
      </c>
      <c r="G28" s="33">
        <v>450</v>
      </c>
      <c r="H28" s="51">
        <v>266.9</v>
      </c>
      <c r="I28" s="29">
        <f>G28/E28*100</f>
        <v>135.0945661963374</v>
      </c>
      <c r="J28" s="29">
        <f>H28/F28*100</f>
        <v>152.51428571428568</v>
      </c>
      <c r="K28" s="34">
        <f t="shared" si="0"/>
        <v>116.89999999999998</v>
      </c>
      <c r="L28" s="35">
        <f t="shared" si="1"/>
        <v>91.89999999999998</v>
      </c>
      <c r="M28" s="26"/>
    </row>
    <row r="29" spans="1:13" s="27" customFormat="1" ht="27.75" customHeight="1" hidden="1">
      <c r="A29" s="31">
        <v>14</v>
      </c>
      <c r="B29" s="32" t="s">
        <v>30</v>
      </c>
      <c r="C29" s="29"/>
      <c r="D29" s="29"/>
      <c r="E29" s="29"/>
      <c r="F29" s="29"/>
      <c r="G29" s="33"/>
      <c r="H29" s="51"/>
      <c r="I29" s="29"/>
      <c r="J29" s="29"/>
      <c r="K29" s="34">
        <f t="shared" si="0"/>
        <v>0</v>
      </c>
      <c r="L29" s="35">
        <f t="shared" si="1"/>
        <v>0</v>
      </c>
      <c r="M29" s="26"/>
    </row>
    <row r="30" spans="1:13" s="27" customFormat="1" ht="35.25" customHeight="1">
      <c r="A30" s="31">
        <v>14</v>
      </c>
      <c r="B30" s="32" t="s">
        <v>11</v>
      </c>
      <c r="C30" s="29">
        <v>336.7</v>
      </c>
      <c r="D30" s="29">
        <v>45.6</v>
      </c>
      <c r="E30" s="29">
        <v>333.8</v>
      </c>
      <c r="F30" s="29">
        <v>48.5</v>
      </c>
      <c r="G30" s="33">
        <v>470</v>
      </c>
      <c r="H30" s="51">
        <v>50.2</v>
      </c>
      <c r="I30" s="29">
        <f>G30/E30*100</f>
        <v>140.8028759736369</v>
      </c>
      <c r="J30" s="29">
        <f>H30/F30*100</f>
        <v>103.50515463917527</v>
      </c>
      <c r="K30" s="34">
        <f t="shared" si="0"/>
        <v>136.2</v>
      </c>
      <c r="L30" s="35">
        <f t="shared" si="1"/>
        <v>1.7000000000000028</v>
      </c>
      <c r="M30" s="26"/>
    </row>
    <row r="31" spans="1:13" s="27" customFormat="1" ht="29.25" customHeight="1" hidden="1">
      <c r="A31" s="31">
        <v>13</v>
      </c>
      <c r="B31" s="32" t="s">
        <v>31</v>
      </c>
      <c r="C31" s="29"/>
      <c r="D31" s="29"/>
      <c r="E31" s="29"/>
      <c r="F31" s="29"/>
      <c r="G31" s="33"/>
      <c r="H31" s="51"/>
      <c r="I31" s="29"/>
      <c r="J31" s="29"/>
      <c r="K31" s="34">
        <f>G31-E31</f>
        <v>0</v>
      </c>
      <c r="L31" s="35">
        <f>H31-F31</f>
        <v>0</v>
      </c>
      <c r="M31" s="26"/>
    </row>
    <row r="32" spans="1:13" s="27" customFormat="1" ht="27" customHeight="1" hidden="1">
      <c r="A32" s="31">
        <v>14</v>
      </c>
      <c r="B32" s="32" t="s">
        <v>32</v>
      </c>
      <c r="C32" s="29"/>
      <c r="D32" s="29"/>
      <c r="E32" s="29"/>
      <c r="F32" s="29"/>
      <c r="G32" s="29"/>
      <c r="H32" s="29"/>
      <c r="I32" s="29"/>
      <c r="J32" s="29"/>
      <c r="K32" s="34">
        <f t="shared" si="0"/>
        <v>0</v>
      </c>
      <c r="L32" s="35">
        <f t="shared" si="1"/>
        <v>0</v>
      </c>
      <c r="M32" s="26"/>
    </row>
    <row r="33" spans="1:13" s="15" customFormat="1" ht="36.75" customHeight="1">
      <c r="A33" s="31">
        <v>15</v>
      </c>
      <c r="B33" s="32" t="s">
        <v>51</v>
      </c>
      <c r="C33" s="29">
        <v>3726.6</v>
      </c>
      <c r="D33" s="29">
        <v>340.6</v>
      </c>
      <c r="E33" s="29">
        <v>4386</v>
      </c>
      <c r="F33" s="29">
        <v>325.6</v>
      </c>
      <c r="G33" s="33">
        <v>4535.7</v>
      </c>
      <c r="H33" s="29">
        <v>346.8</v>
      </c>
      <c r="I33" s="29">
        <f>G33/E33*100</f>
        <v>103.41313269493844</v>
      </c>
      <c r="J33" s="29">
        <f>H33/F33*100</f>
        <v>106.5110565110565</v>
      </c>
      <c r="K33" s="34">
        <f>G33-E33</f>
        <v>149.69999999999982</v>
      </c>
      <c r="L33" s="35">
        <f>H33-F33</f>
        <v>21.19999999999999</v>
      </c>
      <c r="M33" s="19"/>
    </row>
    <row r="34" spans="1:13" s="15" customFormat="1" ht="38.25" customHeight="1">
      <c r="A34" s="39"/>
      <c r="B34" s="52" t="s">
        <v>6</v>
      </c>
      <c r="C34" s="53">
        <f>C11+C12+C13+C14+C18+C22+C23+C24+C26+C27+C28+C29+C30+C15+C33+C31+C32+C17+C16</f>
        <v>241447.30000000005</v>
      </c>
      <c r="D34" s="41">
        <f>D11+D12+D13+D14+D18+D22+D23+D24+D26+D27+D28+D29+D30+D15+D33+D31+D32+D16</f>
        <v>136651.6</v>
      </c>
      <c r="E34" s="41">
        <f>E11+E12+E13+E14+E18+E22+E23+E24+E26+E27+E28+E29+E30+E15+E33+E31+E32+E17+E16</f>
        <v>251114.20000000004</v>
      </c>
      <c r="F34" s="41">
        <f>F11+F12+F13+F14+F18+F22+F23+F24+F26+F27+F28+F29+F30+F15+F33+F31+F32+F16</f>
        <v>136651.60000000003</v>
      </c>
      <c r="G34" s="53">
        <f>G11+G12+G13+G14+G18+G22+G23+G24+G26+G27+G28+G29+G30+G15+G33+G31+G32+G16+G17</f>
        <v>258748.90000000005</v>
      </c>
      <c r="H34" s="41">
        <f>H11+H12+H13+H14+H18+H22+H23+H24+H26+H27+H28+H29+H30+H15+H33+H31+H32+H16</f>
        <v>139798.6</v>
      </c>
      <c r="I34" s="41">
        <f aca="true" t="shared" si="4" ref="I34:I48">G34/E34*100</f>
        <v>103.04032985788936</v>
      </c>
      <c r="J34" s="41">
        <f aca="true" t="shared" si="5" ref="J34:J48">H34/F34*100</f>
        <v>102.30293681157043</v>
      </c>
      <c r="K34" s="42">
        <f t="shared" si="0"/>
        <v>7634.700000000012</v>
      </c>
      <c r="L34" s="43">
        <f t="shared" si="1"/>
        <v>3146.999999999971</v>
      </c>
      <c r="M34" s="19"/>
    </row>
    <row r="35" spans="1:13" s="27" customFormat="1" ht="36.75" customHeight="1">
      <c r="A35" s="31">
        <v>16</v>
      </c>
      <c r="B35" s="32" t="s">
        <v>19</v>
      </c>
      <c r="C35" s="29">
        <v>51112.7</v>
      </c>
      <c r="D35" s="29">
        <v>51112.7</v>
      </c>
      <c r="E35" s="29">
        <v>51112.7</v>
      </c>
      <c r="F35" s="29">
        <v>51112.7</v>
      </c>
      <c r="G35" s="29">
        <v>51112.7</v>
      </c>
      <c r="H35" s="29">
        <v>51112.7</v>
      </c>
      <c r="I35" s="29">
        <f t="shared" si="4"/>
        <v>100</v>
      </c>
      <c r="J35" s="29">
        <f t="shared" si="5"/>
        <v>100</v>
      </c>
      <c r="K35" s="34">
        <f t="shared" si="0"/>
        <v>0</v>
      </c>
      <c r="L35" s="35">
        <f t="shared" si="1"/>
        <v>0</v>
      </c>
      <c r="M35" s="26"/>
    </row>
    <row r="36" spans="1:13" s="27" customFormat="1" ht="51.75" customHeight="1">
      <c r="A36" s="31">
        <v>17</v>
      </c>
      <c r="B36" s="32" t="s">
        <v>60</v>
      </c>
      <c r="C36" s="29"/>
      <c r="D36" s="29"/>
      <c r="E36" s="29">
        <v>533.6</v>
      </c>
      <c r="F36" s="29">
        <v>533.6</v>
      </c>
      <c r="G36" s="29">
        <v>533.6</v>
      </c>
      <c r="H36" s="29">
        <v>533.6</v>
      </c>
      <c r="I36" s="29">
        <f>G36/E36*100</f>
        <v>100</v>
      </c>
      <c r="J36" s="29">
        <f>H36/F36*100</f>
        <v>100</v>
      </c>
      <c r="K36" s="34">
        <f>G36-E36</f>
        <v>0</v>
      </c>
      <c r="L36" s="35">
        <f>H36-F36</f>
        <v>0</v>
      </c>
      <c r="M36" s="26"/>
    </row>
    <row r="37" spans="1:13" s="27" customFormat="1" ht="96.75" customHeight="1">
      <c r="A37" s="31">
        <v>18</v>
      </c>
      <c r="B37" s="54" t="s">
        <v>53</v>
      </c>
      <c r="C37" s="29">
        <v>32968.6</v>
      </c>
      <c r="D37" s="29">
        <v>32968.6</v>
      </c>
      <c r="E37" s="29">
        <v>32968.6</v>
      </c>
      <c r="F37" s="29">
        <v>32968.6</v>
      </c>
      <c r="G37" s="29">
        <v>32968.6</v>
      </c>
      <c r="H37" s="29">
        <v>32968.6</v>
      </c>
      <c r="I37" s="29">
        <f t="shared" si="4"/>
        <v>100</v>
      </c>
      <c r="J37" s="29">
        <f t="shared" si="5"/>
        <v>100</v>
      </c>
      <c r="K37" s="34">
        <f>G37-E37</f>
        <v>0</v>
      </c>
      <c r="L37" s="35">
        <f>H37-F37</f>
        <v>0</v>
      </c>
      <c r="M37" s="26"/>
    </row>
    <row r="38" spans="1:13" s="27" customFormat="1" ht="55.5">
      <c r="A38" s="31">
        <v>19</v>
      </c>
      <c r="B38" s="32" t="s">
        <v>20</v>
      </c>
      <c r="C38" s="29">
        <v>250564.7</v>
      </c>
      <c r="D38" s="29">
        <v>250564.7</v>
      </c>
      <c r="E38" s="29">
        <v>250564.7</v>
      </c>
      <c r="F38" s="29">
        <v>250564.7</v>
      </c>
      <c r="G38" s="29">
        <v>250564.7</v>
      </c>
      <c r="H38" s="29">
        <v>250564.7</v>
      </c>
      <c r="I38" s="29">
        <f t="shared" si="4"/>
        <v>100</v>
      </c>
      <c r="J38" s="29">
        <f t="shared" si="5"/>
        <v>100</v>
      </c>
      <c r="K38" s="34">
        <f t="shared" si="0"/>
        <v>0</v>
      </c>
      <c r="L38" s="35">
        <f t="shared" si="1"/>
        <v>0</v>
      </c>
      <c r="M38" s="26"/>
    </row>
    <row r="39" spans="1:13" s="27" customFormat="1" ht="85.5" customHeight="1" hidden="1">
      <c r="A39" s="31"/>
      <c r="B39" s="38" t="s">
        <v>36</v>
      </c>
      <c r="C39" s="29"/>
      <c r="D39" s="29"/>
      <c r="E39" s="29"/>
      <c r="F39" s="29"/>
      <c r="G39" s="33"/>
      <c r="H39" s="33"/>
      <c r="I39" s="29" t="e">
        <f t="shared" si="4"/>
        <v>#DIV/0!</v>
      </c>
      <c r="J39" s="29" t="e">
        <f t="shared" si="5"/>
        <v>#DIV/0!</v>
      </c>
      <c r="K39" s="34">
        <f t="shared" si="0"/>
        <v>0</v>
      </c>
      <c r="L39" s="35">
        <f t="shared" si="1"/>
        <v>0</v>
      </c>
      <c r="M39" s="26"/>
    </row>
    <row r="40" spans="1:13" s="27" customFormat="1" ht="55.5">
      <c r="A40" s="55">
        <v>20</v>
      </c>
      <c r="B40" s="32" t="s">
        <v>21</v>
      </c>
      <c r="C40" s="29">
        <v>52221</v>
      </c>
      <c r="D40" s="29">
        <v>52221</v>
      </c>
      <c r="E40" s="29">
        <v>52221</v>
      </c>
      <c r="F40" s="29">
        <v>52221</v>
      </c>
      <c r="G40" s="29">
        <v>52221</v>
      </c>
      <c r="H40" s="29">
        <v>52221</v>
      </c>
      <c r="I40" s="29">
        <f t="shared" si="4"/>
        <v>100</v>
      </c>
      <c r="J40" s="29">
        <f t="shared" si="5"/>
        <v>100</v>
      </c>
      <c r="K40" s="34">
        <f t="shared" si="0"/>
        <v>0</v>
      </c>
      <c r="L40" s="35">
        <f t="shared" si="1"/>
        <v>0</v>
      </c>
      <c r="M40" s="26"/>
    </row>
    <row r="41" spans="1:13" s="27" customFormat="1" ht="98.25" customHeight="1">
      <c r="A41" s="55">
        <v>21</v>
      </c>
      <c r="B41" s="32" t="s">
        <v>49</v>
      </c>
      <c r="C41" s="29">
        <v>1997</v>
      </c>
      <c r="D41" s="29">
        <v>1997</v>
      </c>
      <c r="E41" s="29">
        <v>1997</v>
      </c>
      <c r="F41" s="29">
        <v>1997</v>
      </c>
      <c r="G41" s="33">
        <v>1997</v>
      </c>
      <c r="H41" s="33">
        <v>1997</v>
      </c>
      <c r="I41" s="29">
        <f>G41/E41*100</f>
        <v>100</v>
      </c>
      <c r="J41" s="29">
        <f t="shared" si="5"/>
        <v>100</v>
      </c>
      <c r="K41" s="34">
        <f aca="true" t="shared" si="6" ref="K41:L46">G41-E41</f>
        <v>0</v>
      </c>
      <c r="L41" s="35">
        <f t="shared" si="6"/>
        <v>0</v>
      </c>
      <c r="M41" s="26"/>
    </row>
    <row r="42" spans="1:13" s="27" customFormat="1" ht="113.25" customHeight="1">
      <c r="A42" s="55">
        <v>22</v>
      </c>
      <c r="B42" s="32" t="s">
        <v>55</v>
      </c>
      <c r="C42" s="29">
        <v>558.8</v>
      </c>
      <c r="D42" s="29">
        <v>558.8</v>
      </c>
      <c r="E42" s="29">
        <v>558.8</v>
      </c>
      <c r="F42" s="29">
        <v>558.8</v>
      </c>
      <c r="G42" s="33">
        <v>558.1</v>
      </c>
      <c r="H42" s="33">
        <v>558.1</v>
      </c>
      <c r="I42" s="29">
        <f>G42/E42*100</f>
        <v>99.87473156764497</v>
      </c>
      <c r="J42" s="29">
        <f t="shared" si="5"/>
        <v>99.87473156764497</v>
      </c>
      <c r="K42" s="34">
        <f>G42-E42</f>
        <v>-0.6999999999999318</v>
      </c>
      <c r="L42" s="35">
        <f>H42-F42</f>
        <v>-0.6999999999999318</v>
      </c>
      <c r="M42" s="26"/>
    </row>
    <row r="43" spans="1:13" s="27" customFormat="1" ht="77.25" customHeight="1">
      <c r="A43" s="55">
        <v>23</v>
      </c>
      <c r="B43" s="38" t="s">
        <v>52</v>
      </c>
      <c r="C43" s="29">
        <v>1824.4</v>
      </c>
      <c r="D43" s="29">
        <v>1824.4</v>
      </c>
      <c r="E43" s="29">
        <v>1824.4</v>
      </c>
      <c r="F43" s="29">
        <v>1824.4</v>
      </c>
      <c r="G43" s="33">
        <v>1305.4</v>
      </c>
      <c r="H43" s="33">
        <v>1305.4</v>
      </c>
      <c r="I43" s="29">
        <f>G43/E43*100</f>
        <v>71.55229116421837</v>
      </c>
      <c r="J43" s="29">
        <f t="shared" si="5"/>
        <v>71.55229116421837</v>
      </c>
      <c r="K43" s="34">
        <f t="shared" si="6"/>
        <v>-519</v>
      </c>
      <c r="L43" s="35">
        <f t="shared" si="6"/>
        <v>-519</v>
      </c>
      <c r="M43" s="26"/>
    </row>
    <row r="44" spans="1:13" s="27" customFormat="1" ht="84.75" customHeight="1">
      <c r="A44" s="55">
        <v>24</v>
      </c>
      <c r="B44" s="38" t="s">
        <v>54</v>
      </c>
      <c r="C44" s="29">
        <v>4579.2</v>
      </c>
      <c r="D44" s="29">
        <v>4579.2</v>
      </c>
      <c r="E44" s="29">
        <v>4579.2</v>
      </c>
      <c r="F44" s="29">
        <v>4579.2</v>
      </c>
      <c r="G44" s="33">
        <v>2401.7</v>
      </c>
      <c r="H44" s="33">
        <v>2401.7</v>
      </c>
      <c r="I44" s="29">
        <f>G44/E44*100</f>
        <v>52.44802585604472</v>
      </c>
      <c r="J44" s="29">
        <f t="shared" si="5"/>
        <v>52.44802585604472</v>
      </c>
      <c r="K44" s="34">
        <f>G44-E44</f>
        <v>-2177.5</v>
      </c>
      <c r="L44" s="35">
        <f>H44-F44</f>
        <v>-2177.5</v>
      </c>
      <c r="M44" s="26"/>
    </row>
    <row r="45" spans="1:13" s="27" customFormat="1" ht="78.75">
      <c r="A45" s="55">
        <v>25</v>
      </c>
      <c r="B45" s="68" t="s">
        <v>50</v>
      </c>
      <c r="C45" s="29">
        <f aca="true" t="shared" si="7" ref="C45:H45">C46+C47+C48</f>
        <v>10474.5</v>
      </c>
      <c r="D45" s="29">
        <f t="shared" si="7"/>
        <v>10474.5</v>
      </c>
      <c r="E45" s="29">
        <f>E46+E47+E48</f>
        <v>12500.5</v>
      </c>
      <c r="F45" s="29">
        <f>F46+F47+F48</f>
        <v>12500.5</v>
      </c>
      <c r="G45" s="29">
        <f t="shared" si="7"/>
        <v>12500.5</v>
      </c>
      <c r="H45" s="29">
        <f t="shared" si="7"/>
        <v>12500.5</v>
      </c>
      <c r="I45" s="29">
        <f t="shared" si="4"/>
        <v>100</v>
      </c>
      <c r="J45" s="29">
        <f t="shared" si="5"/>
        <v>100</v>
      </c>
      <c r="K45" s="34">
        <f t="shared" si="6"/>
        <v>0</v>
      </c>
      <c r="L45" s="35">
        <f t="shared" si="6"/>
        <v>0</v>
      </c>
      <c r="M45" s="26"/>
    </row>
    <row r="46" spans="1:13" s="27" customFormat="1" ht="30" customHeight="1">
      <c r="A46" s="55"/>
      <c r="B46" s="69" t="s">
        <v>41</v>
      </c>
      <c r="C46" s="29">
        <v>1672.2</v>
      </c>
      <c r="D46" s="29">
        <v>1672.2</v>
      </c>
      <c r="E46" s="29">
        <v>3698.2</v>
      </c>
      <c r="F46" s="29">
        <v>3698.2</v>
      </c>
      <c r="G46" s="33">
        <v>3698.2</v>
      </c>
      <c r="H46" s="33">
        <v>3698.2</v>
      </c>
      <c r="I46" s="29">
        <f t="shared" si="4"/>
        <v>100</v>
      </c>
      <c r="J46" s="29">
        <f t="shared" si="5"/>
        <v>100</v>
      </c>
      <c r="K46" s="34">
        <f t="shared" si="6"/>
        <v>0</v>
      </c>
      <c r="L46" s="35">
        <f t="shared" si="6"/>
        <v>0</v>
      </c>
      <c r="M46" s="26"/>
    </row>
    <row r="47" spans="1:13" s="27" customFormat="1" ht="27.75" customHeight="1">
      <c r="A47" s="55"/>
      <c r="B47" s="70" t="s">
        <v>38</v>
      </c>
      <c r="C47" s="29">
        <v>1700</v>
      </c>
      <c r="D47" s="29">
        <v>1700</v>
      </c>
      <c r="E47" s="29">
        <v>1700</v>
      </c>
      <c r="F47" s="29">
        <v>1700</v>
      </c>
      <c r="G47" s="33">
        <v>1700</v>
      </c>
      <c r="H47" s="33">
        <v>1700</v>
      </c>
      <c r="I47" s="29">
        <f t="shared" si="4"/>
        <v>100</v>
      </c>
      <c r="J47" s="29">
        <f t="shared" si="5"/>
        <v>100</v>
      </c>
      <c r="K47" s="34">
        <f t="shared" si="0"/>
        <v>0</v>
      </c>
      <c r="L47" s="35">
        <f t="shared" si="1"/>
        <v>0</v>
      </c>
      <c r="M47" s="26"/>
    </row>
    <row r="48" spans="1:13" s="27" customFormat="1" ht="30" customHeight="1">
      <c r="A48" s="55"/>
      <c r="B48" s="70" t="s">
        <v>37</v>
      </c>
      <c r="C48" s="29">
        <v>7102.3</v>
      </c>
      <c r="D48" s="29">
        <v>7102.3</v>
      </c>
      <c r="E48" s="29">
        <v>7102.3</v>
      </c>
      <c r="F48" s="29">
        <v>7102.3</v>
      </c>
      <c r="G48" s="33">
        <v>7102.3</v>
      </c>
      <c r="H48" s="33">
        <v>7102.3</v>
      </c>
      <c r="I48" s="29">
        <f t="shared" si="4"/>
        <v>100</v>
      </c>
      <c r="J48" s="29">
        <f t="shared" si="5"/>
        <v>100</v>
      </c>
      <c r="K48" s="34">
        <f t="shared" si="0"/>
        <v>0</v>
      </c>
      <c r="L48" s="35">
        <f t="shared" si="1"/>
        <v>0</v>
      </c>
      <c r="M48" s="26"/>
    </row>
    <row r="49" spans="1:13" s="27" customFormat="1" ht="75" customHeight="1" hidden="1">
      <c r="A49" s="55">
        <v>21</v>
      </c>
      <c r="B49" s="38" t="s">
        <v>47</v>
      </c>
      <c r="C49" s="29"/>
      <c r="D49" s="29"/>
      <c r="E49" s="29"/>
      <c r="F49" s="29"/>
      <c r="G49" s="33"/>
      <c r="H49" s="33"/>
      <c r="I49" s="29"/>
      <c r="J49" s="29"/>
      <c r="K49" s="34">
        <f aca="true" t="shared" si="8" ref="K49:L51">G49-E49</f>
        <v>0</v>
      </c>
      <c r="L49" s="35">
        <f t="shared" si="8"/>
        <v>0</v>
      </c>
      <c r="M49" s="26"/>
    </row>
    <row r="50" spans="1:13" s="27" customFormat="1" ht="129.75" customHeight="1">
      <c r="A50" s="55">
        <v>26</v>
      </c>
      <c r="B50" s="38" t="s">
        <v>48</v>
      </c>
      <c r="C50" s="29">
        <v>1100.5</v>
      </c>
      <c r="D50" s="29"/>
      <c r="E50" s="29">
        <v>1100.5</v>
      </c>
      <c r="F50" s="29"/>
      <c r="G50" s="33">
        <v>1071.9</v>
      </c>
      <c r="H50" s="33"/>
      <c r="I50" s="29">
        <f>G50/E50*100</f>
        <v>97.40118128123581</v>
      </c>
      <c r="J50" s="29"/>
      <c r="K50" s="34">
        <f t="shared" si="8"/>
        <v>-28.59999999999991</v>
      </c>
      <c r="L50" s="35">
        <f t="shared" si="8"/>
        <v>0</v>
      </c>
      <c r="M50" s="26"/>
    </row>
    <row r="51" spans="1:13" s="27" customFormat="1" ht="61.5" customHeight="1">
      <c r="A51" s="55">
        <v>27</v>
      </c>
      <c r="B51" s="32" t="s">
        <v>39</v>
      </c>
      <c r="C51" s="29">
        <v>326668.8</v>
      </c>
      <c r="D51" s="29">
        <v>326668.8</v>
      </c>
      <c r="E51" s="29">
        <v>332036.3</v>
      </c>
      <c r="F51" s="29">
        <v>332036.3</v>
      </c>
      <c r="G51" s="33">
        <v>324700</v>
      </c>
      <c r="H51" s="33">
        <v>324700</v>
      </c>
      <c r="I51" s="29">
        <f>G51/E51*100</f>
        <v>97.7905126638262</v>
      </c>
      <c r="J51" s="29">
        <f aca="true" t="shared" si="9" ref="J51:J57">H51/F51*100</f>
        <v>97.7905126638262</v>
      </c>
      <c r="K51" s="34">
        <f t="shared" si="8"/>
        <v>-7336.299999999988</v>
      </c>
      <c r="L51" s="35">
        <f t="shared" si="8"/>
        <v>-7336.299999999988</v>
      </c>
      <c r="M51" s="26"/>
    </row>
    <row r="52" spans="1:13" s="27" customFormat="1" ht="31.5" customHeight="1">
      <c r="A52" s="55">
        <v>28</v>
      </c>
      <c r="B52" s="32" t="s">
        <v>40</v>
      </c>
      <c r="C52" s="51">
        <f aca="true" t="shared" si="10" ref="C52:H52">C53+C54+C55+C56</f>
        <v>71026.2</v>
      </c>
      <c r="D52" s="51">
        <f t="shared" si="10"/>
        <v>5467.2</v>
      </c>
      <c r="E52" s="51">
        <f>E53+E54+E55+E56</f>
        <v>71761.7</v>
      </c>
      <c r="F52" s="51">
        <f>F53+F54+F55+F56</f>
        <v>6135.2</v>
      </c>
      <c r="G52" s="51">
        <v>36099.3</v>
      </c>
      <c r="H52" s="51">
        <f t="shared" si="10"/>
        <v>6050.5</v>
      </c>
      <c r="I52" s="29">
        <f aca="true" t="shared" si="11" ref="I52:I57">G52/E52*100</f>
        <v>50.30441029128352</v>
      </c>
      <c r="J52" s="29">
        <f t="shared" si="9"/>
        <v>98.61944190898423</v>
      </c>
      <c r="K52" s="34">
        <f t="shared" si="0"/>
        <v>-35662.399999999994</v>
      </c>
      <c r="L52" s="35">
        <f t="shared" si="1"/>
        <v>-84.69999999999982</v>
      </c>
      <c r="M52" s="26"/>
    </row>
    <row r="53" spans="1:13" s="27" customFormat="1" ht="31.5" customHeight="1">
      <c r="A53" s="55"/>
      <c r="B53" s="44" t="s">
        <v>41</v>
      </c>
      <c r="C53" s="51">
        <v>1387.5</v>
      </c>
      <c r="D53" s="29">
        <v>1387.5</v>
      </c>
      <c r="E53" s="51">
        <v>1387.5</v>
      </c>
      <c r="F53" s="29">
        <v>1387.5</v>
      </c>
      <c r="G53" s="33">
        <v>1387.3</v>
      </c>
      <c r="H53" s="33">
        <v>1387.3</v>
      </c>
      <c r="I53" s="29">
        <f t="shared" si="11"/>
        <v>99.98558558558558</v>
      </c>
      <c r="J53" s="29">
        <f t="shared" si="9"/>
        <v>99.98558558558558</v>
      </c>
      <c r="K53" s="34">
        <f aca="true" t="shared" si="12" ref="K53:L56">G53-E53</f>
        <v>-0.20000000000004547</v>
      </c>
      <c r="L53" s="35">
        <f t="shared" si="12"/>
        <v>-0.20000000000004547</v>
      </c>
      <c r="M53" s="26"/>
    </row>
    <row r="54" spans="1:13" s="27" customFormat="1" ht="31.5" customHeight="1">
      <c r="A54" s="55"/>
      <c r="B54" s="44" t="s">
        <v>38</v>
      </c>
      <c r="C54" s="51">
        <v>1234.8</v>
      </c>
      <c r="D54" s="29">
        <v>1234.8</v>
      </c>
      <c r="E54" s="51">
        <v>1244.3</v>
      </c>
      <c r="F54" s="29">
        <v>1244.3</v>
      </c>
      <c r="G54" s="33">
        <v>1195.6</v>
      </c>
      <c r="H54" s="33">
        <v>1195.6</v>
      </c>
      <c r="I54" s="29">
        <f t="shared" si="11"/>
        <v>96.08615285702804</v>
      </c>
      <c r="J54" s="29">
        <f t="shared" si="9"/>
        <v>96.08615285702804</v>
      </c>
      <c r="K54" s="34">
        <f t="shared" si="12"/>
        <v>-48.700000000000045</v>
      </c>
      <c r="L54" s="35">
        <f t="shared" si="12"/>
        <v>-48.700000000000045</v>
      </c>
      <c r="M54" s="26"/>
    </row>
    <row r="55" spans="1:13" s="27" customFormat="1" ht="31.5" customHeight="1">
      <c r="A55" s="55"/>
      <c r="B55" s="44" t="s">
        <v>37</v>
      </c>
      <c r="C55" s="51">
        <v>1586.6</v>
      </c>
      <c r="D55" s="29">
        <v>1586.6</v>
      </c>
      <c r="E55" s="51">
        <v>1644.6</v>
      </c>
      <c r="F55" s="29">
        <v>1644.6</v>
      </c>
      <c r="G55" s="33">
        <v>1644.5</v>
      </c>
      <c r="H55" s="33">
        <v>1644.5</v>
      </c>
      <c r="I55" s="29">
        <f t="shared" si="11"/>
        <v>99.99391949410192</v>
      </c>
      <c r="J55" s="29">
        <f t="shared" si="9"/>
        <v>99.99391949410192</v>
      </c>
      <c r="K55" s="34">
        <f t="shared" si="12"/>
        <v>-0.09999999999990905</v>
      </c>
      <c r="L55" s="35">
        <f t="shared" si="12"/>
        <v>-0.09999999999990905</v>
      </c>
      <c r="M55" s="26"/>
    </row>
    <row r="56" spans="1:13" s="27" customFormat="1" ht="47.25" customHeight="1">
      <c r="A56" s="55"/>
      <c r="B56" s="44" t="s">
        <v>42</v>
      </c>
      <c r="C56" s="51">
        <v>66817.3</v>
      </c>
      <c r="D56" s="29">
        <v>1258.3</v>
      </c>
      <c r="E56" s="51">
        <v>67485.3</v>
      </c>
      <c r="F56" s="29">
        <v>1858.8</v>
      </c>
      <c r="G56" s="33">
        <v>67389.3</v>
      </c>
      <c r="H56" s="33">
        <v>1823.1</v>
      </c>
      <c r="I56" s="29">
        <f t="shared" si="11"/>
        <v>99.8577467981916</v>
      </c>
      <c r="J56" s="29">
        <f t="shared" si="9"/>
        <v>98.07940606843124</v>
      </c>
      <c r="K56" s="34">
        <f>G56-E56</f>
        <v>-96</v>
      </c>
      <c r="L56" s="35">
        <f t="shared" si="12"/>
        <v>-35.700000000000045</v>
      </c>
      <c r="M56" s="26"/>
    </row>
    <row r="57" spans="1:13" s="15" customFormat="1" ht="27" customHeight="1">
      <c r="A57" s="56"/>
      <c r="B57" s="52" t="s">
        <v>13</v>
      </c>
      <c r="C57" s="41">
        <f>C34+C35+C37+C38+C39+C40+C45+C49+C51+C52+C50+C41+C43+C44</f>
        <v>1045984.9</v>
      </c>
      <c r="D57" s="41">
        <f>D34+D35+D37+D38+D39+D40+D45+D49+D51+D52+D50+D41+D43+D44+D42</f>
        <v>875088.4999999999</v>
      </c>
      <c r="E57" s="41">
        <f>E34+E35+E37+E38+E39+E40+E45+E49+E51+E52+E50+E41+E43+E44+E36+E42</f>
        <v>1064873.2</v>
      </c>
      <c r="F57" s="41">
        <f>F34+F35+F37+F38+F39+F40+F45+F49+F51+F52+F50+F41+F43+F44+F36+F42</f>
        <v>883683.6000000001</v>
      </c>
      <c r="G57" s="41">
        <f>G34+G35+G37+G38+G39+G40+G45+G49+G51+G52+G50+G41+G43+G44+G36+G42</f>
        <v>1026783.4</v>
      </c>
      <c r="H57" s="41">
        <f>H34+H35+H37+H38+H39+H40+H45+H49+H51+H52+H50+H41+H43+H44+H36+H42</f>
        <v>876712.3999999999</v>
      </c>
      <c r="I57" s="41">
        <f t="shared" si="11"/>
        <v>96.42306708441907</v>
      </c>
      <c r="J57" s="41">
        <f t="shared" si="9"/>
        <v>99.21112036027372</v>
      </c>
      <c r="K57" s="42">
        <f t="shared" si="0"/>
        <v>-38089.79999999993</v>
      </c>
      <c r="L57" s="43">
        <f t="shared" si="1"/>
        <v>-6971.200000000186</v>
      </c>
      <c r="M57" s="19"/>
    </row>
    <row r="58" spans="1:13" s="15" customFormat="1" ht="27" customHeight="1">
      <c r="A58" s="20"/>
      <c r="B58" s="21" t="s">
        <v>18</v>
      </c>
      <c r="C58" s="22"/>
      <c r="D58" s="22"/>
      <c r="E58" s="23">
        <f>G11*15/60</f>
        <v>33629.5</v>
      </c>
      <c r="F58" s="22" t="s">
        <v>17</v>
      </c>
      <c r="G58" s="24"/>
      <c r="H58" s="24"/>
      <c r="I58" s="22"/>
      <c r="J58" s="22"/>
      <c r="K58" s="22"/>
      <c r="L58" s="22"/>
      <c r="M58" s="14"/>
    </row>
    <row r="59" spans="1:13" s="15" customFormat="1" ht="27" customHeight="1">
      <c r="A59" s="20"/>
      <c r="B59" s="20" t="s">
        <v>16</v>
      </c>
      <c r="C59" s="20"/>
      <c r="D59" s="30"/>
      <c r="E59" s="25"/>
      <c r="F59" s="25"/>
      <c r="G59" s="25"/>
      <c r="H59" s="25"/>
      <c r="I59" s="25"/>
      <c r="J59" s="25"/>
      <c r="K59" s="62"/>
      <c r="L59" s="62"/>
      <c r="M59" s="14"/>
    </row>
    <row r="60" spans="1:13" s="15" customFormat="1" ht="59.25" customHeight="1">
      <c r="A60" s="20"/>
      <c r="B60" s="63" t="s">
        <v>56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4"/>
    </row>
    <row r="61" spans="1:12" ht="12.75" customHeight="1">
      <c r="A61" s="3"/>
      <c r="B61" s="4"/>
      <c r="C61" s="4"/>
      <c r="D61" s="4"/>
      <c r="E61" s="5"/>
      <c r="F61" s="5"/>
      <c r="G61" s="5"/>
      <c r="H61" s="5"/>
      <c r="I61" s="5"/>
      <c r="J61" s="5"/>
      <c r="K61" s="2"/>
      <c r="L61" s="1"/>
    </row>
    <row r="62" spans="1:12" ht="12.75" customHeight="1">
      <c r="A62" s="3"/>
      <c r="B62" s="4"/>
      <c r="C62" s="4"/>
      <c r="D62" s="4"/>
      <c r="E62" s="5"/>
      <c r="F62" s="5"/>
      <c r="G62" s="5"/>
      <c r="H62" s="5"/>
      <c r="I62" s="5"/>
      <c r="J62" s="5"/>
      <c r="K62" s="2"/>
      <c r="L62" s="1"/>
    </row>
    <row r="63" spans="1:12" ht="12.75" customHeight="1">
      <c r="A63" s="3"/>
      <c r="B63" s="6"/>
      <c r="C63" s="6"/>
      <c r="D63" s="6"/>
      <c r="E63" s="7"/>
      <c r="F63" s="7"/>
      <c r="G63" s="7"/>
      <c r="H63" s="7"/>
      <c r="I63" s="7"/>
      <c r="J63" s="7"/>
      <c r="K63" s="8"/>
      <c r="L63" s="1"/>
    </row>
    <row r="64" spans="7:8" ht="19.5" customHeight="1">
      <c r="G64" s="12"/>
      <c r="H64" s="12"/>
    </row>
    <row r="65" ht="19.5" customHeight="1"/>
    <row r="66" ht="12.75" customHeight="1"/>
    <row r="67" ht="12.75" customHeight="1"/>
    <row r="68" ht="19.5" customHeight="1"/>
  </sheetData>
  <sheetProtection/>
  <mergeCells count="15">
    <mergeCell ref="K9:L9"/>
    <mergeCell ref="K59:L59"/>
    <mergeCell ref="B60:L60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2020-01-09T15:20:59Z</cp:lastPrinted>
  <dcterms:created xsi:type="dcterms:W3CDTF">2005-02-25T11:18:06Z</dcterms:created>
  <dcterms:modified xsi:type="dcterms:W3CDTF">2020-01-09T15:21:02Z</dcterms:modified>
  <cp:category/>
  <cp:version/>
  <cp:contentType/>
  <cp:contentStatus/>
</cp:coreProperties>
</file>