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55" yWindow="780" windowWidth="14745" windowHeight="11760" activeTab="0"/>
  </bookViews>
  <sheets>
    <sheet name="Облік" sheetId="1" r:id="rId1"/>
    <sheet name="на план" sheetId="2" r:id="rId2"/>
  </sheets>
  <externalReferences>
    <externalReference r:id="rId5"/>
    <externalReference r:id="rId6"/>
  </externalReferences>
  <definedNames>
    <definedName name="_xlnm.Print_Titles" localSheetId="0">'Облік'!$A:$C,'Облік'!$5:$10</definedName>
    <definedName name="_xlnm.Print_Area" localSheetId="1">'на план'!$A$1:$AE$28</definedName>
    <definedName name="_xlnm.Print_Area" localSheetId="0">'Облік'!$A$1:$AD$38</definedName>
  </definedNames>
  <calcPr fullCalcOnLoad="1"/>
</workbook>
</file>

<file path=xl/sharedStrings.xml><?xml version="1.0" encoding="utf-8"?>
<sst xmlns="http://schemas.openxmlformats.org/spreadsheetml/2006/main" count="231" uniqueCount="103">
  <si>
    <t>Власники землі, землекористувачі та землі державної власності, не надані у власність або користування</t>
  </si>
  <si>
    <t>Загальна площа земель всього, га</t>
  </si>
  <si>
    <t>Код згідно КВЗУ</t>
  </si>
  <si>
    <t>група 001</t>
  </si>
  <si>
    <t>підгрупи</t>
  </si>
  <si>
    <t>00</t>
  </si>
  <si>
    <t>01</t>
  </si>
  <si>
    <t>02</t>
  </si>
  <si>
    <t>03</t>
  </si>
  <si>
    <t>група 002</t>
  </si>
  <si>
    <t>група 003</t>
  </si>
  <si>
    <t>підгрупа</t>
  </si>
  <si>
    <t>група 006</t>
  </si>
  <si>
    <t>група 007</t>
  </si>
  <si>
    <t>група 008</t>
  </si>
  <si>
    <t>група 009</t>
  </si>
  <si>
    <t>група 010</t>
  </si>
  <si>
    <t>група 013</t>
  </si>
  <si>
    <t>Рілля</t>
  </si>
  <si>
    <t>Номер п/п</t>
  </si>
  <si>
    <t xml:space="preserve">Рослинний покрив земель і ґрунти </t>
  </si>
  <si>
    <t xml:space="preserve">Багаторічні насадження </t>
  </si>
  <si>
    <t xml:space="preserve">Землі без рослинного покриву або з незначним рослинним покривом </t>
  </si>
  <si>
    <t xml:space="preserve">Болота </t>
  </si>
  <si>
    <t xml:space="preserve">Води </t>
  </si>
  <si>
    <t xml:space="preserve">Землі під житловою забудовою </t>
  </si>
  <si>
    <t xml:space="preserve">Землі під громадською забудовою </t>
  </si>
  <si>
    <t xml:space="preserve">Вулиці та бульвари (включаючи тротуари), набережні, площі </t>
  </si>
  <si>
    <t xml:space="preserve">Землі під соціально-культурними об'єктами </t>
  </si>
  <si>
    <t xml:space="preserve">Землі під дорогами, зокрема під ґрунтовими </t>
  </si>
  <si>
    <t xml:space="preserve">Землі під сільськогосподарськими та іншими господарськими будівлями і дворами </t>
  </si>
  <si>
    <t>2.3</t>
  </si>
  <si>
    <t>5</t>
  </si>
  <si>
    <t>Підприємства та організації транспорту, зв`язку</t>
  </si>
  <si>
    <t>5.2</t>
  </si>
  <si>
    <t>Автомобільного транспорту</t>
  </si>
  <si>
    <t>12</t>
  </si>
  <si>
    <t>Землі запасу та землі, не надані у власність та постійне користування в межах населених пунктів (які не надані у тимчасове користування)</t>
  </si>
  <si>
    <t>12.1</t>
  </si>
  <si>
    <t>Землі запасу</t>
  </si>
  <si>
    <t>12.4</t>
  </si>
  <si>
    <t>Землі загального користування</t>
  </si>
  <si>
    <t>4</t>
  </si>
  <si>
    <t xml:space="preserve">Промислові та інші підприємства </t>
  </si>
  <si>
    <t>4.3</t>
  </si>
  <si>
    <t>Підприємства з виробництва та розподілу електроенергії</t>
  </si>
  <si>
    <t>Пасовища</t>
  </si>
  <si>
    <t>2</t>
  </si>
  <si>
    <t xml:space="preserve">Громадяни, яким надані землі у власність і користування </t>
  </si>
  <si>
    <t>Особисті селянські господарства</t>
  </si>
  <si>
    <t>Сіножаті</t>
  </si>
  <si>
    <t>Всього земель, що включаються за проектом</t>
  </si>
  <si>
    <t>ПрАТ "Рівнеобленерго"</t>
  </si>
  <si>
    <t xml:space="preserve">Мало- поверхова забудова </t>
  </si>
  <si>
    <t xml:space="preserve">Землі, які використо- вуються для транспорту </t>
  </si>
  <si>
    <t>Землі, які використо- вуються для технічної інфраструктури</t>
  </si>
  <si>
    <t>Всього земель в існуючих межах села Сварицевичі</t>
  </si>
  <si>
    <t>Разом в проектних межах села Сварицевичі</t>
  </si>
  <si>
    <t>Піски</t>
  </si>
  <si>
    <t>група 004</t>
  </si>
  <si>
    <t xml:space="preserve">Чагарникова рослинність природного походження </t>
  </si>
  <si>
    <t>група 005</t>
  </si>
  <si>
    <t>04</t>
  </si>
  <si>
    <t>Ліси та інші лісовкриті землі</t>
  </si>
  <si>
    <t xml:space="preserve">Земельні лісові ділянки, не вкриті лісовою рослинністю </t>
  </si>
  <si>
    <t xml:space="preserve">Інші лісовкриті площі </t>
  </si>
  <si>
    <t xml:space="preserve">Штучні водотоки (канали, колектори, канави) </t>
  </si>
  <si>
    <t xml:space="preserve">Ставки </t>
  </si>
  <si>
    <t>2.4</t>
  </si>
  <si>
    <t>Ділянки для будівництва та обслуговування житлового будинку і господарських будівель (присадибні ділянки)</t>
  </si>
  <si>
    <t xml:space="preserve">Землі під будівлями та спорудами транспорту </t>
  </si>
  <si>
    <t xml:space="preserve">в межах села Сварицевичі Сварицевицької сільської ради Дубровицького району Рівненської області </t>
  </si>
  <si>
    <t>Експлікація земель за проектом</t>
  </si>
  <si>
    <t>група 015</t>
  </si>
  <si>
    <t xml:space="preserve">Землі під об'єктами та спорудами спеціального призначення </t>
  </si>
  <si>
    <t>Землі під кладовищами, крематоріями, меморіальними комплексами та пам'ятниками, скотомогильниками</t>
  </si>
  <si>
    <t>Дубровицький райавтодор</t>
  </si>
  <si>
    <t>Землі, що включаються в межі села Сварицевичі за проектом - 82,2495 га</t>
  </si>
  <si>
    <t>2.9</t>
  </si>
  <si>
    <t>Ділянки для здійснення несільськогосподарської підприємницької діяльності</t>
  </si>
  <si>
    <t>ПП Полюхович О.М.</t>
  </si>
  <si>
    <t>група 014</t>
  </si>
  <si>
    <t>Землі які використовуються для відпочинку та оздоровлення</t>
  </si>
  <si>
    <t>Заклади, установи, організації</t>
  </si>
  <si>
    <t>Релігійні організації</t>
  </si>
  <si>
    <t>3.6</t>
  </si>
  <si>
    <t>3</t>
  </si>
  <si>
    <t>Служба автомобідьних доріг</t>
  </si>
  <si>
    <t xml:space="preserve">Земельні лісові ділянки, вкриті лісовою рослинністю </t>
  </si>
  <si>
    <t>Громада ХВЄ                                                 с. Рудня-Карпилівська</t>
  </si>
  <si>
    <t>Всього земель, що включаються                       за проектом</t>
  </si>
  <si>
    <t>Землі, які використо- вуються для технічної інфра         структури</t>
  </si>
  <si>
    <t xml:space="preserve">Експлікація земель </t>
  </si>
  <si>
    <t>Свято-Покровська УПЦ                         с. Рудня-Карпилівська</t>
  </si>
  <si>
    <t>Землі, що включаються в межі села Рудня-Карпилівська за проектом - 71,0700 га</t>
  </si>
  <si>
    <t xml:space="preserve">в межах села Рудня-Карпилівська Клесівської селищної ради Сарненського району Рівненської області </t>
  </si>
  <si>
    <t>Разом в проектних межах села                   Рудня-Карпилівська</t>
  </si>
  <si>
    <t>Всього земель в існуючих межах села Рудня-Карпилівська</t>
  </si>
  <si>
    <t>Начальник відділу містобудування, архітектури</t>
  </si>
  <si>
    <t>та інфраструктури Сарненської райдержадміністрації</t>
  </si>
  <si>
    <t>Додаток до розпорядження голови Сарненської райдержадміністрації</t>
  </si>
  <si>
    <t>Ярослав РАЖИК</t>
  </si>
  <si>
    <t>04 вересня 2019 року № 270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</si>
</sst>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0"/>
    <numFmt numFmtId="182" formatCode="0.00000"/>
    <numFmt numFmtId="183" formatCode="0.000"/>
    <numFmt numFmtId="184" formatCode="0.000000"/>
  </numFmts>
  <fonts count="56">
    <font>
      <sz val="10"/>
      <name val="Arial Cyr"/>
      <family val="0"/>
    </font>
    <font>
      <b/>
      <sz val="10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11"/>
      <name val="Times New Roman Cyr"/>
      <family val="0"/>
    </font>
    <font>
      <sz val="12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 Cyr"/>
      <family val="0"/>
    </font>
    <font>
      <b/>
      <sz val="1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2"/>
      <name val="Times New Roman"/>
      <family val="1"/>
    </font>
    <font>
      <sz val="10.5"/>
      <name val="Times New Roman"/>
      <family val="1"/>
    </font>
    <font>
      <sz val="16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top"/>
    </xf>
    <xf numFmtId="49" fontId="3" fillId="0" borderId="0" xfId="0" applyNumberFormat="1" applyFont="1" applyFill="1" applyBorder="1" applyAlignment="1">
      <alignment horizontal="left" vertical="top" wrapText="1"/>
    </xf>
    <xf numFmtId="181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top"/>
    </xf>
    <xf numFmtId="49" fontId="1" fillId="0" borderId="0" xfId="0" applyNumberFormat="1" applyFont="1" applyFill="1" applyBorder="1" applyAlignment="1">
      <alignment horizontal="left" vertical="top" wrapText="1"/>
    </xf>
    <xf numFmtId="181" fontId="1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top" wrapText="1"/>
    </xf>
    <xf numFmtId="49" fontId="1" fillId="0" borderId="0" xfId="0" applyNumberFormat="1" applyFont="1" applyFill="1" applyAlignment="1">
      <alignment vertical="center"/>
    </xf>
    <xf numFmtId="49" fontId="1" fillId="0" borderId="0" xfId="0" applyNumberFormat="1" applyFont="1" applyFill="1" applyAlignment="1">
      <alignment horizontal="centerContinuous" vertical="center"/>
    </xf>
    <xf numFmtId="49" fontId="1" fillId="0" borderId="11" xfId="0" applyNumberFormat="1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8" fillId="0" borderId="0" xfId="0" applyFont="1" applyFill="1" applyAlignment="1">
      <alignment horizontal="center" vertical="center" wrapText="1"/>
    </xf>
    <xf numFmtId="181" fontId="3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Continuous" vertical="center" wrapText="1"/>
    </xf>
    <xf numFmtId="0" fontId="9" fillId="0" borderId="13" xfId="0" applyFont="1" applyFill="1" applyBorder="1" applyAlignment="1">
      <alignment horizontal="centerContinuous" vertical="center" wrapText="1"/>
    </xf>
    <xf numFmtId="0" fontId="9" fillId="0" borderId="14" xfId="0" applyFont="1" applyFill="1" applyBorder="1" applyAlignment="1">
      <alignment horizontal="centerContinuous" vertical="center" wrapText="1"/>
    </xf>
    <xf numFmtId="0" fontId="9" fillId="0" borderId="13" xfId="0" applyFont="1" applyFill="1" applyBorder="1" applyAlignment="1">
      <alignment horizontal="centerContinuous" vertical="center"/>
    </xf>
    <xf numFmtId="0" fontId="9" fillId="0" borderId="10" xfId="0" applyFont="1" applyFill="1" applyBorder="1" applyAlignment="1">
      <alignment horizontal="centerContinuous" vertical="center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Continuous" vertical="center" wrapText="1"/>
    </xf>
    <xf numFmtId="0" fontId="9" fillId="0" borderId="15" xfId="0" applyFont="1" applyFill="1" applyBorder="1" applyAlignment="1">
      <alignment horizontal="centerContinuous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Continuous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181" fontId="9" fillId="0" borderId="10" xfId="0" applyNumberFormat="1" applyFont="1" applyFill="1" applyBorder="1" applyAlignment="1">
      <alignment horizontal="center" vertical="center" wrapText="1"/>
    </xf>
    <xf numFmtId="181" fontId="9" fillId="0" borderId="14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Continuous" vertical="center" wrapText="1"/>
    </xf>
    <xf numFmtId="49" fontId="9" fillId="0" borderId="13" xfId="0" applyNumberFormat="1" applyFont="1" applyFill="1" applyBorder="1" applyAlignment="1">
      <alignment horizontal="centerContinuous" vertical="center" wrapText="1"/>
    </xf>
    <xf numFmtId="49" fontId="9" fillId="0" borderId="14" xfId="0" applyNumberFormat="1" applyFont="1" applyFill="1" applyBorder="1" applyAlignment="1">
      <alignment horizontal="centerContinuous" vertical="center" wrapText="1"/>
    </xf>
    <xf numFmtId="0" fontId="9" fillId="0" borderId="0" xfId="0" applyFont="1" applyFill="1" applyAlignment="1">
      <alignment horizontal="centerContinuous" vertical="center" wrapText="1"/>
    </xf>
    <xf numFmtId="49" fontId="9" fillId="0" borderId="13" xfId="0" applyNumberFormat="1" applyFont="1" applyFill="1" applyBorder="1" applyAlignment="1">
      <alignment horizontal="centerContinuous" vertical="center"/>
    </xf>
    <xf numFmtId="49" fontId="9" fillId="0" borderId="14" xfId="0" applyNumberFormat="1" applyFont="1" applyFill="1" applyBorder="1" applyAlignment="1">
      <alignment horizontal="centerContinuous" vertical="center"/>
    </xf>
    <xf numFmtId="49" fontId="9" fillId="0" borderId="10" xfId="0" applyNumberFormat="1" applyFont="1" applyFill="1" applyBorder="1" applyAlignment="1">
      <alignment horizontal="left" vertical="top"/>
    </xf>
    <xf numFmtId="49" fontId="9" fillId="0" borderId="10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left" vertical="center"/>
    </xf>
    <xf numFmtId="49" fontId="9" fillId="0" borderId="10" xfId="0" applyNumberFormat="1" applyFont="1" applyFill="1" applyBorder="1" applyAlignment="1">
      <alignment horizontal="left" vertical="top" wrapText="1"/>
    </xf>
    <xf numFmtId="1" fontId="9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vertical="top" wrapText="1"/>
    </xf>
    <xf numFmtId="2" fontId="9" fillId="0" borderId="10" xfId="0" applyNumberFormat="1" applyFont="1" applyFill="1" applyBorder="1" applyAlignment="1">
      <alignment horizontal="centerContinuous" vertical="center" wrapText="1"/>
    </xf>
    <xf numFmtId="2" fontId="9" fillId="0" borderId="10" xfId="0" applyNumberFormat="1" applyFont="1" applyFill="1" applyBorder="1" applyAlignment="1">
      <alignment horizontal="left" vertical="center" wrapText="1"/>
    </xf>
    <xf numFmtId="181" fontId="3" fillId="0" borderId="0" xfId="0" applyNumberFormat="1" applyFont="1" applyFill="1" applyAlignment="1">
      <alignment horizontal="center" vertical="top" wrapText="1"/>
    </xf>
    <xf numFmtId="49" fontId="11" fillId="0" borderId="0" xfId="0" applyNumberFormat="1" applyFont="1" applyFill="1" applyAlignment="1">
      <alignment horizontal="center" vertical="top" wrapText="1"/>
    </xf>
    <xf numFmtId="1" fontId="13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left" vertical="center" wrapText="1"/>
    </xf>
    <xf numFmtId="49" fontId="13" fillId="0" borderId="10" xfId="0" applyNumberFormat="1" applyFont="1" applyFill="1" applyBorder="1" applyAlignment="1">
      <alignment horizontal="left" vertical="top" wrapText="1"/>
    </xf>
    <xf numFmtId="49" fontId="13" fillId="0" borderId="10" xfId="0" applyNumberFormat="1" applyFont="1" applyFill="1" applyBorder="1" applyAlignment="1">
      <alignment horizontal="left" vertical="center" wrapText="1"/>
    </xf>
    <xf numFmtId="49" fontId="11" fillId="0" borderId="0" xfId="0" applyNumberFormat="1" applyFont="1" applyFill="1" applyBorder="1" applyAlignment="1">
      <alignment horizontal="left" vertical="top" wrapText="1"/>
    </xf>
    <xf numFmtId="49" fontId="12" fillId="0" borderId="0" xfId="0" applyNumberFormat="1" applyFont="1" applyFill="1" applyBorder="1" applyAlignment="1">
      <alignment horizontal="left" vertical="top" wrapText="1"/>
    </xf>
    <xf numFmtId="0" fontId="11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49" fontId="14" fillId="0" borderId="10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Continuous" vertical="center" wrapText="1"/>
    </xf>
    <xf numFmtId="0" fontId="3" fillId="0" borderId="13" xfId="0" applyFont="1" applyFill="1" applyBorder="1" applyAlignment="1">
      <alignment horizontal="centerContinuous" vertical="center" wrapText="1"/>
    </xf>
    <xf numFmtId="0" fontId="3" fillId="0" borderId="13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/>
    </xf>
    <xf numFmtId="181" fontId="17" fillId="0" borderId="10" xfId="0" applyNumberFormat="1" applyFont="1" applyFill="1" applyBorder="1" applyAlignment="1">
      <alignment horizontal="center" vertical="center" wrapText="1"/>
    </xf>
    <xf numFmtId="181" fontId="16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181" fontId="17" fillId="0" borderId="14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181" fontId="21" fillId="0" borderId="10" xfId="0" applyNumberFormat="1" applyFont="1" applyFill="1" applyBorder="1" applyAlignment="1">
      <alignment horizontal="center" vertical="center" wrapText="1"/>
    </xf>
    <xf numFmtId="181" fontId="16" fillId="0" borderId="14" xfId="0" applyNumberFormat="1" applyFont="1" applyFill="1" applyBorder="1" applyAlignment="1">
      <alignment horizontal="center" vertical="center" wrapText="1"/>
    </xf>
    <xf numFmtId="181" fontId="21" fillId="0" borderId="14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Continuous" vertical="center" wrapText="1"/>
    </xf>
    <xf numFmtId="0" fontId="7" fillId="0" borderId="15" xfId="0" applyFont="1" applyFill="1" applyBorder="1" applyAlignment="1">
      <alignment horizontal="centerContinuous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Continuous" vertical="center" wrapText="1"/>
    </xf>
    <xf numFmtId="0" fontId="7" fillId="0" borderId="14" xfId="0" applyFont="1" applyFill="1" applyBorder="1" applyAlignment="1">
      <alignment horizontal="centerContinuous" vertical="center" wrapText="1"/>
    </xf>
    <xf numFmtId="0" fontId="7" fillId="0" borderId="10" xfId="0" applyFont="1" applyFill="1" applyBorder="1" applyAlignment="1">
      <alignment horizontal="centerContinuous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top" wrapText="1"/>
    </xf>
    <xf numFmtId="0" fontId="16" fillId="0" borderId="0" xfId="0" applyFont="1" applyFill="1" applyAlignment="1">
      <alignment horizontal="left"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49" fontId="17" fillId="0" borderId="12" xfId="0" applyNumberFormat="1" applyFont="1" applyFill="1" applyBorder="1" applyAlignment="1">
      <alignment horizontal="center" vertical="center" wrapText="1"/>
    </xf>
    <xf numFmtId="49" fontId="17" fillId="0" borderId="13" xfId="0" applyNumberFormat="1" applyFont="1" applyFill="1" applyBorder="1" applyAlignment="1">
      <alignment horizontal="center" vertical="center" wrapText="1"/>
    </xf>
    <xf numFmtId="49" fontId="17" fillId="0" borderId="14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left" vertical="center" wrapText="1"/>
    </xf>
    <xf numFmtId="49" fontId="18" fillId="0" borderId="0" xfId="0" applyNumberFormat="1" applyFont="1" applyFill="1" applyAlignment="1">
      <alignment horizontal="center" vertical="center"/>
    </xf>
    <xf numFmtId="49" fontId="15" fillId="0" borderId="11" xfId="0" applyNumberFormat="1" applyFont="1" applyFill="1" applyBorder="1" applyAlignment="1">
      <alignment horizontal="center" vertical="center"/>
    </xf>
    <xf numFmtId="49" fontId="17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6;_&#1091;&#1075;&#1110;&#1076;&#1076;&#1103;&#109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5;&#1082;&#1089;&#1087;&#1083;&#1110;&#1082;&#1072;&#1094;&#1110;&#1103;_&#1087;&#1086;_&#1091;&#1075;&#1110;&#1076;&#1076;&#1103;&#1093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угіддях"/>
    </sheetNames>
    <sheetDataSet>
      <sheetData sheetId="0">
        <row r="29">
          <cell r="J29">
            <v>0.002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9">
          <cell r="B29">
            <v>1.3559999999999999</v>
          </cell>
          <cell r="D29">
            <v>0.2509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7"/>
  <sheetViews>
    <sheetView tabSelected="1" view="pageBreakPreview" zoomScale="40" zoomScaleSheetLayoutView="40" workbookViewId="0" topLeftCell="A1">
      <selection activeCell="AI9" sqref="AI9"/>
    </sheetView>
  </sheetViews>
  <sheetFormatPr defaultColWidth="9.00390625" defaultRowHeight="12.75"/>
  <cols>
    <col min="1" max="1" width="6.25390625" style="2" customWidth="1"/>
    <col min="2" max="2" width="33.125" style="71" customWidth="1"/>
    <col min="3" max="3" width="13.125" style="2" customWidth="1"/>
    <col min="4" max="4" width="12.75390625" style="2" customWidth="1"/>
    <col min="5" max="5" width="11.375" style="2" customWidth="1"/>
    <col min="6" max="6" width="11.75390625" style="2" customWidth="1"/>
    <col min="7" max="7" width="10.875" style="2" customWidth="1"/>
    <col min="8" max="8" width="12.00390625" style="2" customWidth="1"/>
    <col min="9" max="9" width="10.75390625" style="2" customWidth="1"/>
    <col min="10" max="10" width="11.75390625" style="2" customWidth="1"/>
    <col min="11" max="11" width="10.625" style="2" customWidth="1"/>
    <col min="12" max="12" width="9.875" style="2" customWidth="1"/>
    <col min="13" max="13" width="13.00390625" style="2" customWidth="1"/>
    <col min="14" max="15" width="11.75390625" style="2" customWidth="1"/>
    <col min="16" max="16" width="10.25390625" style="2" customWidth="1"/>
    <col min="17" max="17" width="10.625" style="2" customWidth="1"/>
    <col min="18" max="18" width="10.875" style="2" customWidth="1"/>
    <col min="19" max="19" width="10.75390625" style="2" customWidth="1"/>
    <col min="20" max="20" width="12.75390625" style="2" customWidth="1"/>
    <col min="21" max="21" width="12.125" style="2" customWidth="1"/>
    <col min="22" max="23" width="11.75390625" style="2" customWidth="1"/>
    <col min="24" max="24" width="12.25390625" style="2" customWidth="1"/>
    <col min="25" max="25" width="12.00390625" style="2" customWidth="1"/>
    <col min="26" max="26" width="13.875" style="2" customWidth="1"/>
    <col min="27" max="16384" width="9.125" style="2" customWidth="1"/>
  </cols>
  <sheetData>
    <row r="1" spans="1:26" ht="29.25" customHeight="1">
      <c r="A1" s="73"/>
      <c r="B1" s="63"/>
      <c r="C1" s="62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R1" s="108"/>
      <c r="S1" s="109" t="s">
        <v>100</v>
      </c>
      <c r="T1" s="109"/>
      <c r="U1" s="109"/>
      <c r="V1" s="109"/>
      <c r="W1" s="109"/>
      <c r="X1" s="109"/>
      <c r="Y1" s="109"/>
      <c r="Z1" s="109"/>
    </row>
    <row r="2" spans="1:26" ht="27.75" customHeight="1">
      <c r="A2" s="73"/>
      <c r="B2" s="63"/>
      <c r="C2" s="62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108"/>
      <c r="R2" s="108"/>
      <c r="S2" s="109" t="s">
        <v>102</v>
      </c>
      <c r="T2" s="109"/>
      <c r="U2" s="109"/>
      <c r="V2" s="109"/>
      <c r="W2" s="109"/>
      <c r="X2" s="109"/>
      <c r="Y2" s="109"/>
      <c r="Z2" s="109"/>
    </row>
    <row r="3" spans="1:26" ht="24" customHeight="1">
      <c r="A3" s="116" t="s">
        <v>92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</row>
    <row r="4" spans="1:26" ht="28.5" customHeight="1">
      <c r="A4" s="117" t="s">
        <v>95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</row>
    <row r="5" spans="1:26" s="27" customFormat="1" ht="17.25" customHeight="1">
      <c r="A5" s="121" t="s">
        <v>19</v>
      </c>
      <c r="B5" s="125" t="s">
        <v>0</v>
      </c>
      <c r="C5" s="120" t="s">
        <v>1</v>
      </c>
      <c r="D5" s="83" t="s">
        <v>2</v>
      </c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5" t="s">
        <v>2</v>
      </c>
      <c r="S5" s="86"/>
      <c r="T5" s="86"/>
      <c r="U5" s="86"/>
      <c r="V5" s="86"/>
      <c r="W5" s="86"/>
      <c r="X5" s="86"/>
      <c r="Y5" s="86"/>
      <c r="Z5" s="86"/>
    </row>
    <row r="6" spans="1:26" s="27" customFormat="1" ht="17.25" customHeight="1">
      <c r="A6" s="121"/>
      <c r="B6" s="125"/>
      <c r="C6" s="121"/>
      <c r="D6" s="111" t="s">
        <v>3</v>
      </c>
      <c r="E6" s="111"/>
      <c r="F6" s="111" t="s">
        <v>9</v>
      </c>
      <c r="G6" s="111"/>
      <c r="H6" s="111"/>
      <c r="I6" s="111"/>
      <c r="J6" s="111" t="s">
        <v>10</v>
      </c>
      <c r="K6" s="111"/>
      <c r="L6" s="111"/>
      <c r="M6" s="99" t="s">
        <v>59</v>
      </c>
      <c r="N6" s="100" t="s">
        <v>61</v>
      </c>
      <c r="O6" s="101"/>
      <c r="P6" s="111" t="s">
        <v>12</v>
      </c>
      <c r="Q6" s="111"/>
      <c r="R6" s="122" t="s">
        <v>13</v>
      </c>
      <c r="S6" s="110"/>
      <c r="T6" s="110" t="s">
        <v>14</v>
      </c>
      <c r="U6" s="110"/>
      <c r="V6" s="110"/>
      <c r="W6" s="103" t="s">
        <v>15</v>
      </c>
      <c r="X6" s="104"/>
      <c r="Y6" s="102" t="s">
        <v>16</v>
      </c>
      <c r="Z6" s="102" t="s">
        <v>81</v>
      </c>
    </row>
    <row r="7" spans="1:26" s="27" customFormat="1" ht="17.25" customHeight="1">
      <c r="A7" s="121"/>
      <c r="B7" s="125"/>
      <c r="C7" s="121"/>
      <c r="D7" s="110" t="s">
        <v>4</v>
      </c>
      <c r="E7" s="110"/>
      <c r="F7" s="110" t="s">
        <v>4</v>
      </c>
      <c r="G7" s="110"/>
      <c r="H7" s="110"/>
      <c r="I7" s="110"/>
      <c r="J7" s="110" t="s">
        <v>4</v>
      </c>
      <c r="K7" s="110"/>
      <c r="L7" s="110"/>
      <c r="M7" s="102" t="s">
        <v>11</v>
      </c>
      <c r="N7" s="103" t="s">
        <v>4</v>
      </c>
      <c r="O7" s="105"/>
      <c r="P7" s="110" t="s">
        <v>4</v>
      </c>
      <c r="Q7" s="110"/>
      <c r="R7" s="122" t="s">
        <v>4</v>
      </c>
      <c r="S7" s="110"/>
      <c r="T7" s="110" t="s">
        <v>4</v>
      </c>
      <c r="U7" s="110"/>
      <c r="V7" s="110"/>
      <c r="W7" s="103" t="s">
        <v>4</v>
      </c>
      <c r="X7" s="104"/>
      <c r="Y7" s="102" t="s">
        <v>11</v>
      </c>
      <c r="Z7" s="102" t="s">
        <v>11</v>
      </c>
    </row>
    <row r="8" spans="1:26" s="27" customFormat="1" ht="17.25" customHeight="1">
      <c r="A8" s="121"/>
      <c r="B8" s="125"/>
      <c r="C8" s="121"/>
      <c r="D8" s="106" t="s">
        <v>5</v>
      </c>
      <c r="E8" s="106" t="s">
        <v>6</v>
      </c>
      <c r="F8" s="106" t="s">
        <v>5</v>
      </c>
      <c r="G8" s="106" t="s">
        <v>6</v>
      </c>
      <c r="H8" s="106" t="s">
        <v>7</v>
      </c>
      <c r="I8" s="106" t="s">
        <v>8</v>
      </c>
      <c r="J8" s="106" t="s">
        <v>5</v>
      </c>
      <c r="K8" s="106" t="s">
        <v>7</v>
      </c>
      <c r="L8" s="106" t="s">
        <v>8</v>
      </c>
      <c r="M8" s="106" t="s">
        <v>5</v>
      </c>
      <c r="N8" s="106" t="s">
        <v>5</v>
      </c>
      <c r="O8" s="106" t="s">
        <v>6</v>
      </c>
      <c r="P8" s="106" t="s">
        <v>5</v>
      </c>
      <c r="Q8" s="106" t="s">
        <v>7</v>
      </c>
      <c r="R8" s="107" t="s">
        <v>5</v>
      </c>
      <c r="S8" s="106" t="s">
        <v>6</v>
      </c>
      <c r="T8" s="106" t="s">
        <v>5</v>
      </c>
      <c r="U8" s="106" t="s">
        <v>7</v>
      </c>
      <c r="V8" s="106" t="s">
        <v>8</v>
      </c>
      <c r="W8" s="106" t="s">
        <v>5</v>
      </c>
      <c r="X8" s="106" t="s">
        <v>7</v>
      </c>
      <c r="Y8" s="106" t="s">
        <v>5</v>
      </c>
      <c r="Z8" s="106" t="s">
        <v>5</v>
      </c>
    </row>
    <row r="9" spans="1:26" s="27" customFormat="1" ht="108" customHeight="1">
      <c r="A9" s="121"/>
      <c r="B9" s="125"/>
      <c r="C9" s="121"/>
      <c r="D9" s="89" t="s">
        <v>18</v>
      </c>
      <c r="E9" s="89" t="s">
        <v>18</v>
      </c>
      <c r="F9" s="89" t="s">
        <v>20</v>
      </c>
      <c r="G9" s="89" t="s">
        <v>50</v>
      </c>
      <c r="H9" s="89" t="s">
        <v>46</v>
      </c>
      <c r="I9" s="89" t="s">
        <v>21</v>
      </c>
      <c r="J9" s="89" t="s">
        <v>22</v>
      </c>
      <c r="K9" s="89" t="s">
        <v>58</v>
      </c>
      <c r="L9" s="89" t="s">
        <v>23</v>
      </c>
      <c r="M9" s="89" t="s">
        <v>60</v>
      </c>
      <c r="N9" s="89" t="s">
        <v>63</v>
      </c>
      <c r="O9" s="89" t="s">
        <v>88</v>
      </c>
      <c r="P9" s="89" t="s">
        <v>24</v>
      </c>
      <c r="Q9" s="89" t="s">
        <v>66</v>
      </c>
      <c r="R9" s="90" t="s">
        <v>25</v>
      </c>
      <c r="S9" s="89" t="s">
        <v>53</v>
      </c>
      <c r="T9" s="89" t="s">
        <v>26</v>
      </c>
      <c r="U9" s="89" t="s">
        <v>27</v>
      </c>
      <c r="V9" s="89" t="s">
        <v>28</v>
      </c>
      <c r="W9" s="89" t="s">
        <v>54</v>
      </c>
      <c r="X9" s="89" t="s">
        <v>29</v>
      </c>
      <c r="Y9" s="89" t="s">
        <v>91</v>
      </c>
      <c r="Z9" s="89" t="s">
        <v>82</v>
      </c>
    </row>
    <row r="10" spans="1:26" s="7" customFormat="1" ht="12.75" customHeight="1">
      <c r="A10" s="3">
        <v>1</v>
      </c>
      <c r="B10" s="64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  <c r="K10" s="3">
        <v>11</v>
      </c>
      <c r="L10" s="3">
        <v>12</v>
      </c>
      <c r="M10" s="3">
        <v>13</v>
      </c>
      <c r="N10" s="3">
        <v>14</v>
      </c>
      <c r="O10" s="3">
        <v>15</v>
      </c>
      <c r="P10" s="3">
        <v>16</v>
      </c>
      <c r="Q10" s="3">
        <v>17</v>
      </c>
      <c r="R10" s="3">
        <v>18</v>
      </c>
      <c r="S10" s="3">
        <v>19</v>
      </c>
      <c r="T10" s="3">
        <v>20</v>
      </c>
      <c r="U10" s="3">
        <v>21</v>
      </c>
      <c r="V10" s="3">
        <v>22</v>
      </c>
      <c r="W10" s="3">
        <v>23</v>
      </c>
      <c r="X10" s="3">
        <v>24</v>
      </c>
      <c r="Y10" s="3">
        <v>25</v>
      </c>
      <c r="Z10" s="3">
        <v>26</v>
      </c>
    </row>
    <row r="11" spans="1:26" s="1" customFormat="1" ht="35.25" customHeight="1">
      <c r="A11" s="123" t="s">
        <v>97</v>
      </c>
      <c r="B11" s="124"/>
      <c r="C11" s="87">
        <f>D11+F11+J11+P11+R11+T11+W11+Y11+Z11</f>
        <v>55.900000000000006</v>
      </c>
      <c r="D11" s="87">
        <f>E11</f>
        <v>26.88</v>
      </c>
      <c r="E11" s="87">
        <v>26.88</v>
      </c>
      <c r="F11" s="87">
        <f>G11+H11+I11</f>
        <v>7.1</v>
      </c>
      <c r="G11" s="87">
        <v>3.71</v>
      </c>
      <c r="H11" s="87">
        <v>2.34</v>
      </c>
      <c r="I11" s="87">
        <v>1.05</v>
      </c>
      <c r="J11" s="87">
        <f>0.23+K11+L11</f>
        <v>2.77</v>
      </c>
      <c r="K11" s="87">
        <v>2.37</v>
      </c>
      <c r="L11" s="87">
        <v>0.17</v>
      </c>
      <c r="M11" s="87"/>
      <c r="N11" s="87"/>
      <c r="O11" s="87"/>
      <c r="P11" s="87">
        <f>Q11</f>
        <v>1.85</v>
      </c>
      <c r="Q11" s="87">
        <v>1.85</v>
      </c>
      <c r="R11" s="94">
        <f>S11</f>
        <v>4.42</v>
      </c>
      <c r="S11" s="87">
        <v>4.42</v>
      </c>
      <c r="T11" s="87">
        <f>U11+V11</f>
        <v>5.75</v>
      </c>
      <c r="U11" s="87">
        <v>5.26</v>
      </c>
      <c r="V11" s="87">
        <f>0.02+0.47</f>
        <v>0.49</v>
      </c>
      <c r="W11" s="87">
        <v>1.81</v>
      </c>
      <c r="X11" s="87">
        <v>1.81</v>
      </c>
      <c r="Y11" s="87">
        <v>0.095</v>
      </c>
      <c r="Z11" s="87">
        <v>5.225</v>
      </c>
    </row>
    <row r="12" spans="1:26" s="1" customFormat="1" ht="32.25" customHeight="1">
      <c r="A12" s="112" t="s">
        <v>94</v>
      </c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4"/>
    </row>
    <row r="13" spans="1:26" ht="33" customHeight="1">
      <c r="A13" s="74" t="s">
        <v>47</v>
      </c>
      <c r="B13" s="65" t="s">
        <v>48</v>
      </c>
      <c r="C13" s="87">
        <f>C14+C16</f>
        <v>2.9069</v>
      </c>
      <c r="D13" s="87">
        <f>D14+D16</f>
        <v>1.6069</v>
      </c>
      <c r="E13" s="87">
        <f>E14+E16</f>
        <v>1.6069</v>
      </c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>
        <f>R14+R16</f>
        <v>1.3</v>
      </c>
      <c r="S13" s="87">
        <f>S14+S16</f>
        <v>1.3</v>
      </c>
      <c r="T13" s="87"/>
      <c r="U13" s="87"/>
      <c r="V13" s="87"/>
      <c r="W13" s="87"/>
      <c r="X13" s="87"/>
      <c r="Y13" s="87"/>
      <c r="Z13" s="87"/>
    </row>
    <row r="14" spans="1:26" ht="18" customHeight="1">
      <c r="A14" s="75" t="s">
        <v>31</v>
      </c>
      <c r="B14" s="66" t="s">
        <v>49</v>
      </c>
      <c r="C14" s="88">
        <f>C15</f>
        <v>1.3559999999999999</v>
      </c>
      <c r="D14" s="88">
        <f>D15</f>
        <v>1.3559999999999999</v>
      </c>
      <c r="E14" s="88">
        <f>'[2]Лист1'!$B$29</f>
        <v>1.3559999999999999</v>
      </c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94"/>
      <c r="S14" s="87"/>
      <c r="T14" s="87"/>
      <c r="U14" s="87"/>
      <c r="V14" s="87"/>
      <c r="W14" s="87"/>
      <c r="X14" s="87"/>
      <c r="Y14" s="87"/>
      <c r="Z14" s="87"/>
    </row>
    <row r="15" spans="1:26" ht="18" customHeight="1">
      <c r="A15" s="76"/>
      <c r="B15" s="80" t="s">
        <v>49</v>
      </c>
      <c r="C15" s="96">
        <f>D15</f>
        <v>1.3559999999999999</v>
      </c>
      <c r="D15" s="96">
        <f>E15</f>
        <v>1.3559999999999999</v>
      </c>
      <c r="E15" s="96">
        <f>'[2]Лист1'!$B$29</f>
        <v>1.3559999999999999</v>
      </c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94"/>
      <c r="S15" s="87"/>
      <c r="T15" s="87"/>
      <c r="U15" s="87"/>
      <c r="V15" s="87"/>
      <c r="W15" s="87"/>
      <c r="X15" s="87"/>
      <c r="Y15" s="87"/>
      <c r="Z15" s="96"/>
    </row>
    <row r="16" spans="1:26" ht="66" customHeight="1">
      <c r="A16" s="75" t="s">
        <v>68</v>
      </c>
      <c r="B16" s="95" t="s">
        <v>69</v>
      </c>
      <c r="C16" s="88">
        <f>D16+R16</f>
        <v>1.5509</v>
      </c>
      <c r="D16" s="88">
        <f>E16</f>
        <v>0.2509</v>
      </c>
      <c r="E16" s="88">
        <f>'[2]Лист1'!$D$29</f>
        <v>0.2509</v>
      </c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97">
        <f>S16</f>
        <v>1.3</v>
      </c>
      <c r="S16" s="88">
        <v>1.3</v>
      </c>
      <c r="T16" s="88"/>
      <c r="U16" s="88"/>
      <c r="V16" s="88"/>
      <c r="W16" s="88"/>
      <c r="X16" s="88"/>
      <c r="Y16" s="88"/>
      <c r="Z16" s="88"/>
    </row>
    <row r="17" spans="1:26" ht="27" customHeight="1">
      <c r="A17" s="74" t="s">
        <v>86</v>
      </c>
      <c r="B17" s="65" t="s">
        <v>83</v>
      </c>
      <c r="C17" s="87">
        <v>0.15</v>
      </c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97"/>
      <c r="S17" s="88"/>
      <c r="T17" s="87">
        <f>T18</f>
        <v>0.15000000000000002</v>
      </c>
      <c r="U17" s="88"/>
      <c r="V17" s="87">
        <f>V19+V20</f>
        <v>0.15000000000000002</v>
      </c>
      <c r="W17" s="88"/>
      <c r="X17" s="88"/>
      <c r="Y17" s="88"/>
      <c r="Z17" s="88"/>
    </row>
    <row r="18" spans="1:26" ht="18" customHeight="1">
      <c r="A18" s="75" t="s">
        <v>85</v>
      </c>
      <c r="B18" s="66" t="s">
        <v>84</v>
      </c>
      <c r="C18" s="88">
        <f>C19+C20</f>
        <v>0.15000000000000002</v>
      </c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97"/>
      <c r="S18" s="88"/>
      <c r="T18" s="88">
        <f>T19+T20</f>
        <v>0.15000000000000002</v>
      </c>
      <c r="U18" s="88"/>
      <c r="V18" s="88">
        <f>V19+V20</f>
        <v>0.15000000000000002</v>
      </c>
      <c r="W18" s="88"/>
      <c r="X18" s="88"/>
      <c r="Y18" s="88"/>
      <c r="Z18" s="88"/>
    </row>
    <row r="19" spans="1:26" ht="33" customHeight="1">
      <c r="A19" s="75"/>
      <c r="B19" s="81" t="s">
        <v>93</v>
      </c>
      <c r="C19" s="88">
        <v>0.1</v>
      </c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97"/>
      <c r="S19" s="88"/>
      <c r="T19" s="88">
        <v>0.1</v>
      </c>
      <c r="U19" s="88"/>
      <c r="V19" s="88">
        <v>0.1</v>
      </c>
      <c r="W19" s="88"/>
      <c r="X19" s="88"/>
      <c r="Y19" s="88"/>
      <c r="Z19" s="88"/>
    </row>
    <row r="20" spans="1:26" ht="33" customHeight="1">
      <c r="A20" s="75"/>
      <c r="B20" s="81" t="s">
        <v>89</v>
      </c>
      <c r="C20" s="88">
        <v>0.05</v>
      </c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97"/>
      <c r="S20" s="88"/>
      <c r="T20" s="88">
        <v>0.05</v>
      </c>
      <c r="U20" s="88"/>
      <c r="V20" s="88">
        <v>0.05</v>
      </c>
      <c r="W20" s="88"/>
      <c r="X20" s="88"/>
      <c r="Y20" s="88"/>
      <c r="Z20" s="88"/>
    </row>
    <row r="21" spans="1:26" ht="27" customHeight="1">
      <c r="A21" s="74" t="s">
        <v>42</v>
      </c>
      <c r="B21" s="82" t="s">
        <v>43</v>
      </c>
      <c r="C21" s="87">
        <f>C22</f>
        <v>0.002</v>
      </c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94"/>
      <c r="S21" s="87"/>
      <c r="T21" s="87"/>
      <c r="U21" s="87"/>
      <c r="V21" s="87"/>
      <c r="W21" s="87"/>
      <c r="X21" s="87"/>
      <c r="Y21" s="87">
        <f>Y22</f>
        <v>0.002</v>
      </c>
      <c r="Z21" s="87"/>
    </row>
    <row r="22" spans="1:26" ht="33" customHeight="1">
      <c r="A22" s="75" t="s">
        <v>44</v>
      </c>
      <c r="B22" s="66" t="s">
        <v>45</v>
      </c>
      <c r="C22" s="88">
        <f>C23</f>
        <v>0.002</v>
      </c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97"/>
      <c r="S22" s="88"/>
      <c r="T22" s="88"/>
      <c r="U22" s="88"/>
      <c r="V22" s="88"/>
      <c r="W22" s="88"/>
      <c r="X22" s="88"/>
      <c r="Y22" s="88">
        <f>Y23</f>
        <v>0.002</v>
      </c>
      <c r="Z22" s="88"/>
    </row>
    <row r="23" spans="1:26" s="8" customFormat="1" ht="18" customHeight="1">
      <c r="A23" s="6"/>
      <c r="B23" s="67" t="s">
        <v>52</v>
      </c>
      <c r="C23" s="96">
        <f>Y23</f>
        <v>0.002</v>
      </c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8"/>
      <c r="S23" s="96"/>
      <c r="T23" s="96"/>
      <c r="U23" s="96"/>
      <c r="V23" s="96"/>
      <c r="W23" s="96"/>
      <c r="X23" s="96"/>
      <c r="Y23" s="96">
        <f>'[1]по угіддях'!$J$29</f>
        <v>0.002</v>
      </c>
      <c r="Z23" s="96"/>
    </row>
    <row r="24" spans="1:26" s="8" customFormat="1" ht="33" customHeight="1">
      <c r="A24" s="74" t="s">
        <v>32</v>
      </c>
      <c r="B24" s="65" t="s">
        <v>33</v>
      </c>
      <c r="C24" s="87">
        <f>C25</f>
        <v>0.9887</v>
      </c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94"/>
      <c r="S24" s="87"/>
      <c r="T24" s="87"/>
      <c r="U24" s="87"/>
      <c r="V24" s="87"/>
      <c r="W24" s="87">
        <f>W25</f>
        <v>0.9887</v>
      </c>
      <c r="X24" s="87">
        <f>X25</f>
        <v>0.9887</v>
      </c>
      <c r="Y24" s="87"/>
      <c r="Z24" s="87"/>
    </row>
    <row r="25" spans="1:26" ht="18" customHeight="1">
      <c r="A25" s="75" t="s">
        <v>34</v>
      </c>
      <c r="B25" s="66" t="s">
        <v>35</v>
      </c>
      <c r="C25" s="88">
        <f>C26</f>
        <v>0.9887</v>
      </c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97"/>
      <c r="S25" s="88"/>
      <c r="T25" s="88"/>
      <c r="U25" s="88"/>
      <c r="V25" s="88"/>
      <c r="W25" s="88">
        <f>W26</f>
        <v>0.9887</v>
      </c>
      <c r="X25" s="88">
        <f>X26</f>
        <v>0.9887</v>
      </c>
      <c r="Y25" s="88"/>
      <c r="Z25" s="88"/>
    </row>
    <row r="26" spans="1:26" s="8" customFormat="1" ht="18" customHeight="1">
      <c r="A26" s="77"/>
      <c r="B26" s="68" t="s">
        <v>87</v>
      </c>
      <c r="C26" s="96">
        <v>0.9887</v>
      </c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8"/>
      <c r="S26" s="96"/>
      <c r="T26" s="96"/>
      <c r="U26" s="96"/>
      <c r="V26" s="96"/>
      <c r="W26" s="96">
        <v>0.9887</v>
      </c>
      <c r="X26" s="96">
        <f>W26</f>
        <v>0.9887</v>
      </c>
      <c r="Y26" s="96"/>
      <c r="Z26" s="96"/>
    </row>
    <row r="27" spans="1:26" s="8" customFormat="1" ht="75" customHeight="1">
      <c r="A27" s="74" t="s">
        <v>36</v>
      </c>
      <c r="B27" s="65" t="s">
        <v>37</v>
      </c>
      <c r="C27" s="87">
        <f>C28+C29</f>
        <v>67.02239999999999</v>
      </c>
      <c r="D27" s="87">
        <f>D28+D29</f>
        <v>44.9368</v>
      </c>
      <c r="E27" s="87">
        <f aca="true" t="shared" si="0" ref="E27:X27">E28+E29</f>
        <v>44.9368</v>
      </c>
      <c r="F27" s="87">
        <f t="shared" si="0"/>
        <v>10.7358</v>
      </c>
      <c r="G27" s="87">
        <f t="shared" si="0"/>
        <v>0.061</v>
      </c>
      <c r="H27" s="87">
        <f t="shared" si="0"/>
        <v>10.6748</v>
      </c>
      <c r="I27" s="87"/>
      <c r="J27" s="87">
        <f t="shared" si="0"/>
        <v>0.6423</v>
      </c>
      <c r="K27" s="87">
        <f t="shared" si="0"/>
        <v>0.6423</v>
      </c>
      <c r="L27" s="87"/>
      <c r="M27" s="87">
        <f t="shared" si="0"/>
        <v>0.339</v>
      </c>
      <c r="N27" s="87">
        <f t="shared" si="0"/>
        <v>6.7251</v>
      </c>
      <c r="O27" s="87">
        <f t="shared" si="0"/>
        <v>6.7251</v>
      </c>
      <c r="P27" s="87">
        <f t="shared" si="0"/>
        <v>2.9901</v>
      </c>
      <c r="Q27" s="87">
        <f t="shared" si="0"/>
        <v>2.9901</v>
      </c>
      <c r="R27" s="87"/>
      <c r="S27" s="87"/>
      <c r="T27" s="87"/>
      <c r="U27" s="87"/>
      <c r="V27" s="87"/>
      <c r="W27" s="87">
        <f t="shared" si="0"/>
        <v>0.6533</v>
      </c>
      <c r="X27" s="87">
        <f t="shared" si="0"/>
        <v>0.6533</v>
      </c>
      <c r="Y27" s="87"/>
      <c r="Z27" s="87"/>
    </row>
    <row r="28" spans="1:26" ht="21" customHeight="1">
      <c r="A28" s="75" t="s">
        <v>38</v>
      </c>
      <c r="B28" s="66" t="s">
        <v>39</v>
      </c>
      <c r="C28" s="88">
        <f>D28+F28+J28+M28+N28+W28</f>
        <v>64.03229999999999</v>
      </c>
      <c r="D28" s="88">
        <f>E28</f>
        <v>44.9368</v>
      </c>
      <c r="E28" s="88">
        <v>44.9368</v>
      </c>
      <c r="F28" s="88">
        <f>G28+H28</f>
        <v>10.7358</v>
      </c>
      <c r="G28" s="88">
        <v>0.061</v>
      </c>
      <c r="H28" s="88">
        <v>10.6748</v>
      </c>
      <c r="I28" s="88"/>
      <c r="J28" s="88">
        <f>K28+L28</f>
        <v>0.6423</v>
      </c>
      <c r="K28" s="88">
        <v>0.6423</v>
      </c>
      <c r="L28" s="88"/>
      <c r="M28" s="88">
        <v>0.339</v>
      </c>
      <c r="N28" s="88">
        <f>O28</f>
        <v>6.7251</v>
      </c>
      <c r="O28" s="88">
        <v>6.7251</v>
      </c>
      <c r="P28" s="88"/>
      <c r="Q28" s="88"/>
      <c r="R28" s="97"/>
      <c r="S28" s="88"/>
      <c r="T28" s="88"/>
      <c r="U28" s="88"/>
      <c r="V28" s="88"/>
      <c r="W28" s="88">
        <f>X28</f>
        <v>0.6533</v>
      </c>
      <c r="X28" s="88">
        <v>0.6533</v>
      </c>
      <c r="Y28" s="88"/>
      <c r="Z28" s="88"/>
    </row>
    <row r="29" spans="1:26" ht="21" customHeight="1">
      <c r="A29" s="75" t="s">
        <v>40</v>
      </c>
      <c r="B29" s="66" t="s">
        <v>41</v>
      </c>
      <c r="C29" s="88">
        <f>D29+F29+J29+M29+N29+W29+P29</f>
        <v>2.9901</v>
      </c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>
        <f>Q29</f>
        <v>2.9901</v>
      </c>
      <c r="Q29" s="88">
        <v>2.9901</v>
      </c>
      <c r="R29" s="97"/>
      <c r="S29" s="88"/>
      <c r="T29" s="88"/>
      <c r="U29" s="88"/>
      <c r="V29" s="88"/>
      <c r="W29" s="88"/>
      <c r="X29" s="88"/>
      <c r="Y29" s="88"/>
      <c r="Z29" s="88"/>
    </row>
    <row r="30" spans="1:28" ht="36" customHeight="1">
      <c r="A30" s="119" t="s">
        <v>90</v>
      </c>
      <c r="B30" s="119"/>
      <c r="C30" s="88">
        <f>C13+C17+C21+C24+C27</f>
        <v>71.07</v>
      </c>
      <c r="D30" s="88">
        <f aca="true" t="shared" si="1" ref="D30:Y30">D13+D17+D21+D24+D27</f>
        <v>46.5437</v>
      </c>
      <c r="E30" s="88">
        <f t="shared" si="1"/>
        <v>46.5437</v>
      </c>
      <c r="F30" s="88">
        <f t="shared" si="1"/>
        <v>10.7358</v>
      </c>
      <c r="G30" s="88">
        <f t="shared" si="1"/>
        <v>0.061</v>
      </c>
      <c r="H30" s="88">
        <f t="shared" si="1"/>
        <v>10.6748</v>
      </c>
      <c r="I30" s="88"/>
      <c r="J30" s="88">
        <f t="shared" si="1"/>
        <v>0.6423</v>
      </c>
      <c r="K30" s="88">
        <f t="shared" si="1"/>
        <v>0.6423</v>
      </c>
      <c r="L30" s="88"/>
      <c r="M30" s="88">
        <f t="shared" si="1"/>
        <v>0.339</v>
      </c>
      <c r="N30" s="88">
        <f t="shared" si="1"/>
        <v>6.7251</v>
      </c>
      <c r="O30" s="88">
        <f t="shared" si="1"/>
        <v>6.7251</v>
      </c>
      <c r="P30" s="88">
        <f t="shared" si="1"/>
        <v>2.9901</v>
      </c>
      <c r="Q30" s="88">
        <f t="shared" si="1"/>
        <v>2.9901</v>
      </c>
      <c r="R30" s="88">
        <f t="shared" si="1"/>
        <v>1.3</v>
      </c>
      <c r="S30" s="88">
        <f t="shared" si="1"/>
        <v>1.3</v>
      </c>
      <c r="T30" s="88">
        <f t="shared" si="1"/>
        <v>0.15000000000000002</v>
      </c>
      <c r="U30" s="88"/>
      <c r="V30" s="88">
        <f t="shared" si="1"/>
        <v>0.15000000000000002</v>
      </c>
      <c r="W30" s="88">
        <f t="shared" si="1"/>
        <v>1.642</v>
      </c>
      <c r="X30" s="88">
        <v>1.642</v>
      </c>
      <c r="Y30" s="88">
        <f t="shared" si="1"/>
        <v>0.002</v>
      </c>
      <c r="Z30" s="88"/>
      <c r="AB30" s="28">
        <f>D30+F30+J30+M30+N30+P30+R30+T30+W30+Y30+Z30</f>
        <v>71.07</v>
      </c>
    </row>
    <row r="31" spans="1:28" s="72" customFormat="1" ht="46.5" customHeight="1">
      <c r="A31" s="118" t="s">
        <v>96</v>
      </c>
      <c r="B31" s="118"/>
      <c r="C31" s="87">
        <f>SUM(C30,C11)</f>
        <v>126.97</v>
      </c>
      <c r="D31" s="87">
        <f aca="true" t="shared" si="2" ref="D31:Z31">SUM(D30,D11)</f>
        <v>73.4237</v>
      </c>
      <c r="E31" s="87">
        <f t="shared" si="2"/>
        <v>73.4237</v>
      </c>
      <c r="F31" s="87">
        <f t="shared" si="2"/>
        <v>17.8358</v>
      </c>
      <c r="G31" s="87">
        <f t="shared" si="2"/>
        <v>3.771</v>
      </c>
      <c r="H31" s="87">
        <f t="shared" si="2"/>
        <v>13.0148</v>
      </c>
      <c r="I31" s="87">
        <f t="shared" si="2"/>
        <v>1.05</v>
      </c>
      <c r="J31" s="87">
        <f t="shared" si="2"/>
        <v>3.4123</v>
      </c>
      <c r="K31" s="87">
        <f t="shared" si="2"/>
        <v>3.0123</v>
      </c>
      <c r="L31" s="87">
        <f t="shared" si="2"/>
        <v>0.17</v>
      </c>
      <c r="M31" s="87">
        <f t="shared" si="2"/>
        <v>0.339</v>
      </c>
      <c r="N31" s="87">
        <f t="shared" si="2"/>
        <v>6.7251</v>
      </c>
      <c r="O31" s="87">
        <f t="shared" si="2"/>
        <v>6.7251</v>
      </c>
      <c r="P31" s="87">
        <f t="shared" si="2"/>
        <v>4.8401</v>
      </c>
      <c r="Q31" s="87">
        <f t="shared" si="2"/>
        <v>4.8401</v>
      </c>
      <c r="R31" s="87">
        <f t="shared" si="2"/>
        <v>5.72</v>
      </c>
      <c r="S31" s="87">
        <f t="shared" si="2"/>
        <v>5.72</v>
      </c>
      <c r="T31" s="87">
        <f t="shared" si="2"/>
        <v>5.9</v>
      </c>
      <c r="U31" s="87">
        <f t="shared" si="2"/>
        <v>5.26</v>
      </c>
      <c r="V31" s="87">
        <f t="shared" si="2"/>
        <v>0.64</v>
      </c>
      <c r="W31" s="87">
        <f t="shared" si="2"/>
        <v>3.452</v>
      </c>
      <c r="X31" s="87">
        <f t="shared" si="2"/>
        <v>3.452</v>
      </c>
      <c r="Y31" s="87">
        <f t="shared" si="2"/>
        <v>0.097</v>
      </c>
      <c r="Z31" s="87">
        <f t="shared" si="2"/>
        <v>5.225</v>
      </c>
      <c r="AB31" s="28">
        <f>D31+F31+J31+M31+N31+P31+R31+T31+W31+Y31+Z31</f>
        <v>126.96999999999998</v>
      </c>
    </row>
    <row r="32" spans="1:26" s="12" customFormat="1" ht="14.25" customHeight="1">
      <c r="A32" s="78"/>
      <c r="B32" s="69"/>
      <c r="C32" s="11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s="12" customFormat="1" ht="15">
      <c r="A33" s="78"/>
      <c r="B33" s="69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spans="1:26" s="12" customFormat="1" ht="20.25" customHeight="1">
      <c r="A34" s="115" t="s">
        <v>98</v>
      </c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93"/>
      <c r="N34" s="93"/>
      <c r="O34" s="93"/>
      <c r="P34" s="20"/>
      <c r="T34" s="25"/>
      <c r="U34" s="25"/>
      <c r="V34" s="26"/>
      <c r="W34" s="26"/>
      <c r="X34" s="18"/>
      <c r="Y34" s="18"/>
      <c r="Z34" s="18"/>
    </row>
    <row r="35" spans="1:26" s="12" customFormat="1" ht="26.25" customHeight="1">
      <c r="A35" s="115" t="s">
        <v>99</v>
      </c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91"/>
      <c r="M35" s="91"/>
      <c r="N35" s="91"/>
      <c r="O35" s="115" t="s">
        <v>101</v>
      </c>
      <c r="P35" s="115"/>
      <c r="Q35" s="115"/>
      <c r="R35" s="115"/>
      <c r="S35" s="115"/>
      <c r="T35" s="91"/>
      <c r="Z35" s="26"/>
    </row>
    <row r="36" spans="1:26" s="12" customFormat="1" ht="20.25" customHeight="1">
      <c r="A36" s="79"/>
      <c r="B36" s="70"/>
      <c r="C36" s="15"/>
      <c r="E36" s="115"/>
      <c r="F36" s="115"/>
      <c r="G36" s="115"/>
      <c r="H36" s="115"/>
      <c r="I36" s="115"/>
      <c r="J36" s="115"/>
      <c r="K36" s="115"/>
      <c r="L36" s="92"/>
      <c r="M36" s="91"/>
      <c r="N36" s="91"/>
      <c r="O36" s="91"/>
      <c r="P36" s="5"/>
      <c r="Z36" s="26"/>
    </row>
    <row r="37" spans="13:26" ht="15.75" customHeight="1">
      <c r="M37" s="19"/>
      <c r="O37" s="5"/>
      <c r="P37" s="5"/>
      <c r="Z37" s="25"/>
    </row>
    <row r="38" ht="15" hidden="1"/>
    <row r="41" ht="15">
      <c r="C41" s="11"/>
    </row>
    <row r="42" ht="15">
      <c r="C42" s="11"/>
    </row>
    <row r="44" ht="15">
      <c r="C44" s="28"/>
    </row>
    <row r="47" ht="15">
      <c r="C47" s="28"/>
    </row>
  </sheetData>
  <sheetProtection/>
  <mergeCells count="27">
    <mergeCell ref="O35:S35"/>
    <mergeCell ref="A34:L34"/>
    <mergeCell ref="A35:K35"/>
    <mergeCell ref="E36:K36"/>
    <mergeCell ref="A11:B11"/>
    <mergeCell ref="B5:B9"/>
    <mergeCell ref="A5:A9"/>
    <mergeCell ref="J7:L7"/>
    <mergeCell ref="F6:I6"/>
    <mergeCell ref="J6:L6"/>
    <mergeCell ref="A3:Z3"/>
    <mergeCell ref="A4:Z4"/>
    <mergeCell ref="A31:B31"/>
    <mergeCell ref="A30:B30"/>
    <mergeCell ref="P7:Q7"/>
    <mergeCell ref="T7:V7"/>
    <mergeCell ref="C5:C9"/>
    <mergeCell ref="T6:V6"/>
    <mergeCell ref="R6:S6"/>
    <mergeCell ref="S1:Z1"/>
    <mergeCell ref="S2:Z2"/>
    <mergeCell ref="D7:E7"/>
    <mergeCell ref="P6:Q6"/>
    <mergeCell ref="D6:E6"/>
    <mergeCell ref="A12:Z12"/>
    <mergeCell ref="F7:I7"/>
    <mergeCell ref="R7:S7"/>
  </mergeCells>
  <printOptions horizontalCentered="1"/>
  <pageMargins left="0.7874015748031497" right="0.3937007874015748" top="0.5905511811023623" bottom="0.5905511811023623" header="0.5118110236220472" footer="0.31496062992125984"/>
  <pageSetup horizontalDpi="600" verticalDpi="600" orientation="landscape" paperSize="8" scale="60" r:id="rId1"/>
  <colBreaks count="1" manualBreakCount="1">
    <brk id="26" max="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E48"/>
  <sheetViews>
    <sheetView view="pageBreakPreview" zoomScale="70" zoomScaleSheetLayoutView="70" zoomScalePageLayoutView="0" workbookViewId="0" topLeftCell="A1">
      <selection activeCell="X19" sqref="X19"/>
    </sheetView>
  </sheetViews>
  <sheetFormatPr defaultColWidth="9.00390625" defaultRowHeight="12.75"/>
  <cols>
    <col min="1" max="1" width="5.625" style="16" customWidth="1"/>
    <col min="2" max="2" width="28.75390625" style="16" customWidth="1"/>
    <col min="3" max="3" width="9.125" style="2" customWidth="1"/>
    <col min="4" max="4" width="7.875" style="17" customWidth="1"/>
    <col min="5" max="5" width="7.25390625" style="2" customWidth="1"/>
    <col min="6" max="6" width="6.625" style="17" customWidth="1"/>
    <col min="7" max="7" width="7.875" style="17" customWidth="1"/>
    <col min="8" max="8" width="8.25390625" style="17" customWidth="1"/>
    <col min="9" max="9" width="9.00390625" style="2" customWidth="1"/>
    <col min="10" max="10" width="11.75390625" style="17" customWidth="1"/>
    <col min="11" max="11" width="7.375" style="17" customWidth="1"/>
    <col min="12" max="12" width="7.875" style="2" customWidth="1"/>
    <col min="13" max="13" width="11.75390625" style="2" customWidth="1"/>
    <col min="14" max="14" width="10.125" style="2" customWidth="1"/>
    <col min="15" max="15" width="10.375" style="2" customWidth="1"/>
    <col min="16" max="16" width="8.375" style="2" customWidth="1"/>
    <col min="17" max="17" width="7.00390625" style="17" customWidth="1"/>
    <col min="18" max="18" width="11.75390625" style="17" customWidth="1"/>
    <col min="19" max="19" width="7.25390625" style="2" customWidth="1"/>
    <col min="20" max="20" width="9.00390625" style="17" customWidth="1"/>
    <col min="21" max="21" width="9.375" style="2" customWidth="1"/>
    <col min="22" max="22" width="10.375" style="17" customWidth="1"/>
    <col min="23" max="23" width="9.875" style="2" customWidth="1"/>
    <col min="24" max="24" width="10.125" style="2" customWidth="1"/>
    <col min="25" max="25" width="10.125" style="17" customWidth="1"/>
    <col min="26" max="27" width="9.875" style="2" customWidth="1"/>
    <col min="28" max="29" width="10.75390625" style="17" customWidth="1"/>
    <col min="30" max="30" width="10.375" style="2" customWidth="1"/>
    <col min="31" max="31" width="11.75390625" style="2" customWidth="1"/>
    <col min="32" max="16384" width="9.125" style="2" customWidth="1"/>
  </cols>
  <sheetData>
    <row r="1" spans="1:29" ht="12.75">
      <c r="A1" s="4"/>
      <c r="B1" s="4"/>
      <c r="C1" s="4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29" ht="12.75">
      <c r="A2" s="22" t="s">
        <v>72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1"/>
      <c r="U2" s="21"/>
      <c r="V2" s="21"/>
      <c r="W2" s="21"/>
      <c r="X2" s="21"/>
      <c r="Y2" s="21"/>
      <c r="Z2" s="21"/>
      <c r="AA2" s="21"/>
      <c r="AB2" s="21"/>
      <c r="AC2" s="21"/>
    </row>
    <row r="3" spans="1:29" ht="12.75">
      <c r="A3" s="23" t="s">
        <v>71</v>
      </c>
      <c r="B3" s="23"/>
      <c r="C3" s="23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29"/>
      <c r="U3" s="29"/>
      <c r="V3" s="29"/>
      <c r="W3" s="29"/>
      <c r="X3" s="29"/>
      <c r="Y3" s="29"/>
      <c r="Z3" s="29"/>
      <c r="AA3" s="29"/>
      <c r="AB3" s="29"/>
      <c r="AC3" s="29"/>
    </row>
    <row r="4" spans="1:31" s="27" customFormat="1" ht="12">
      <c r="A4" s="131" t="s">
        <v>19</v>
      </c>
      <c r="B4" s="127" t="s">
        <v>0</v>
      </c>
      <c r="C4" s="132" t="s">
        <v>1</v>
      </c>
      <c r="D4" s="35" t="s">
        <v>2</v>
      </c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7"/>
      <c r="T4" s="38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</row>
    <row r="5" spans="1:31" s="27" customFormat="1" ht="12">
      <c r="A5" s="131"/>
      <c r="B5" s="127"/>
      <c r="C5" s="131"/>
      <c r="D5" s="129" t="s">
        <v>3</v>
      </c>
      <c r="E5" s="129"/>
      <c r="F5" s="129" t="s">
        <v>9</v>
      </c>
      <c r="G5" s="129"/>
      <c r="H5" s="129"/>
      <c r="I5" s="129"/>
      <c r="J5" s="129" t="s">
        <v>10</v>
      </c>
      <c r="K5" s="129"/>
      <c r="L5" s="129"/>
      <c r="M5" s="40" t="s">
        <v>59</v>
      </c>
      <c r="N5" s="41" t="s">
        <v>61</v>
      </c>
      <c r="O5" s="42"/>
      <c r="P5" s="42"/>
      <c r="Q5" s="129" t="s">
        <v>12</v>
      </c>
      <c r="R5" s="129"/>
      <c r="S5" s="129"/>
      <c r="T5" s="133" t="s">
        <v>13</v>
      </c>
      <c r="U5" s="131"/>
      <c r="V5" s="131" t="s">
        <v>14</v>
      </c>
      <c r="W5" s="131"/>
      <c r="X5" s="131"/>
      <c r="Y5" s="35" t="s">
        <v>15</v>
      </c>
      <c r="Z5" s="37"/>
      <c r="AA5" s="44"/>
      <c r="AB5" s="33" t="s">
        <v>16</v>
      </c>
      <c r="AC5" s="33" t="s">
        <v>17</v>
      </c>
      <c r="AD5" s="39" t="s">
        <v>73</v>
      </c>
      <c r="AE5" s="39"/>
    </row>
    <row r="6" spans="1:31" s="27" customFormat="1" ht="12">
      <c r="A6" s="131"/>
      <c r="B6" s="127"/>
      <c r="C6" s="131"/>
      <c r="D6" s="131" t="s">
        <v>4</v>
      </c>
      <c r="E6" s="131"/>
      <c r="F6" s="131" t="s">
        <v>4</v>
      </c>
      <c r="G6" s="131"/>
      <c r="H6" s="131"/>
      <c r="I6" s="131"/>
      <c r="J6" s="131" t="s">
        <v>4</v>
      </c>
      <c r="K6" s="131"/>
      <c r="L6" s="131"/>
      <c r="M6" s="33" t="s">
        <v>11</v>
      </c>
      <c r="N6" s="35" t="s">
        <v>4</v>
      </c>
      <c r="O6" s="44"/>
      <c r="P6" s="44" t="s">
        <v>4</v>
      </c>
      <c r="Q6" s="131" t="s">
        <v>4</v>
      </c>
      <c r="R6" s="131"/>
      <c r="S6" s="131"/>
      <c r="T6" s="133" t="s">
        <v>4</v>
      </c>
      <c r="U6" s="131"/>
      <c r="V6" s="131" t="s">
        <v>4</v>
      </c>
      <c r="W6" s="131"/>
      <c r="X6" s="131"/>
      <c r="Y6" s="35" t="s">
        <v>4</v>
      </c>
      <c r="Z6" s="37"/>
      <c r="AA6" s="44"/>
      <c r="AB6" s="33" t="s">
        <v>11</v>
      </c>
      <c r="AC6" s="33" t="s">
        <v>11</v>
      </c>
      <c r="AD6" s="39" t="s">
        <v>11</v>
      </c>
      <c r="AE6" s="39"/>
    </row>
    <row r="7" spans="1:31" s="27" customFormat="1" ht="12">
      <c r="A7" s="131"/>
      <c r="B7" s="127"/>
      <c r="C7" s="131"/>
      <c r="D7" s="34" t="s">
        <v>5</v>
      </c>
      <c r="E7" s="34" t="s">
        <v>6</v>
      </c>
      <c r="F7" s="34" t="s">
        <v>5</v>
      </c>
      <c r="G7" s="34" t="s">
        <v>6</v>
      </c>
      <c r="H7" s="34" t="s">
        <v>7</v>
      </c>
      <c r="I7" s="34" t="s">
        <v>8</v>
      </c>
      <c r="J7" s="34" t="s">
        <v>5</v>
      </c>
      <c r="K7" s="34" t="s">
        <v>7</v>
      </c>
      <c r="L7" s="34" t="s">
        <v>8</v>
      </c>
      <c r="M7" s="34" t="s">
        <v>5</v>
      </c>
      <c r="N7" s="34" t="s">
        <v>5</v>
      </c>
      <c r="O7" s="34" t="s">
        <v>7</v>
      </c>
      <c r="P7" s="34" t="s">
        <v>62</v>
      </c>
      <c r="Q7" s="34" t="s">
        <v>5</v>
      </c>
      <c r="R7" s="34" t="s">
        <v>7</v>
      </c>
      <c r="S7" s="45" t="s">
        <v>62</v>
      </c>
      <c r="T7" s="45" t="s">
        <v>5</v>
      </c>
      <c r="U7" s="34" t="s">
        <v>6</v>
      </c>
      <c r="V7" s="34" t="s">
        <v>5</v>
      </c>
      <c r="W7" s="34" t="s">
        <v>7</v>
      </c>
      <c r="X7" s="34" t="s">
        <v>8</v>
      </c>
      <c r="Y7" s="34" t="s">
        <v>5</v>
      </c>
      <c r="Z7" s="34" t="s">
        <v>7</v>
      </c>
      <c r="AA7" s="34" t="s">
        <v>8</v>
      </c>
      <c r="AB7" s="34" t="s">
        <v>5</v>
      </c>
      <c r="AC7" s="34" t="s">
        <v>5</v>
      </c>
      <c r="AD7" s="34" t="s">
        <v>5</v>
      </c>
      <c r="AE7" s="34" t="s">
        <v>7</v>
      </c>
    </row>
    <row r="8" spans="1:31" s="27" customFormat="1" ht="112.5">
      <c r="A8" s="131"/>
      <c r="B8" s="127"/>
      <c r="C8" s="131"/>
      <c r="D8" s="33" t="s">
        <v>18</v>
      </c>
      <c r="E8" s="33" t="s">
        <v>18</v>
      </c>
      <c r="F8" s="33" t="s">
        <v>20</v>
      </c>
      <c r="G8" s="33" t="s">
        <v>50</v>
      </c>
      <c r="H8" s="33" t="s">
        <v>46</v>
      </c>
      <c r="I8" s="33" t="s">
        <v>21</v>
      </c>
      <c r="J8" s="33" t="s">
        <v>22</v>
      </c>
      <c r="K8" s="33" t="s">
        <v>58</v>
      </c>
      <c r="L8" s="33" t="s">
        <v>23</v>
      </c>
      <c r="M8" s="33" t="s">
        <v>60</v>
      </c>
      <c r="N8" s="33" t="s">
        <v>63</v>
      </c>
      <c r="O8" s="33" t="s">
        <v>64</v>
      </c>
      <c r="P8" s="33" t="s">
        <v>65</v>
      </c>
      <c r="Q8" s="33" t="s">
        <v>24</v>
      </c>
      <c r="R8" s="33" t="s">
        <v>66</v>
      </c>
      <c r="S8" s="43" t="s">
        <v>67</v>
      </c>
      <c r="T8" s="43" t="s">
        <v>25</v>
      </c>
      <c r="U8" s="33" t="s">
        <v>53</v>
      </c>
      <c r="V8" s="33" t="s">
        <v>26</v>
      </c>
      <c r="W8" s="33" t="s">
        <v>27</v>
      </c>
      <c r="X8" s="33" t="s">
        <v>28</v>
      </c>
      <c r="Y8" s="33" t="s">
        <v>54</v>
      </c>
      <c r="Z8" s="33" t="s">
        <v>29</v>
      </c>
      <c r="AA8" s="33" t="s">
        <v>70</v>
      </c>
      <c r="AB8" s="33" t="s">
        <v>55</v>
      </c>
      <c r="AC8" s="33" t="s">
        <v>30</v>
      </c>
      <c r="AD8" s="33" t="s">
        <v>74</v>
      </c>
      <c r="AE8" s="33" t="s">
        <v>75</v>
      </c>
    </row>
    <row r="9" spans="1:31" s="7" customFormat="1" ht="12.75">
      <c r="A9" s="58">
        <v>1</v>
      </c>
      <c r="B9" s="58">
        <v>2</v>
      </c>
      <c r="C9" s="58">
        <v>3</v>
      </c>
      <c r="D9" s="58">
        <v>4</v>
      </c>
      <c r="E9" s="58">
        <v>5</v>
      </c>
      <c r="F9" s="58">
        <v>6</v>
      </c>
      <c r="G9" s="58">
        <v>7</v>
      </c>
      <c r="H9" s="58">
        <v>8</v>
      </c>
      <c r="I9" s="58">
        <v>9</v>
      </c>
      <c r="J9" s="58">
        <v>10</v>
      </c>
      <c r="K9" s="58">
        <v>11</v>
      </c>
      <c r="L9" s="58">
        <v>12</v>
      </c>
      <c r="M9" s="58">
        <v>13</v>
      </c>
      <c r="N9" s="58">
        <v>14</v>
      </c>
      <c r="O9" s="58">
        <v>15</v>
      </c>
      <c r="P9" s="58">
        <v>16</v>
      </c>
      <c r="Q9" s="58">
        <v>17</v>
      </c>
      <c r="R9" s="58">
        <v>18</v>
      </c>
      <c r="S9" s="58">
        <v>19</v>
      </c>
      <c r="T9" s="58">
        <v>20</v>
      </c>
      <c r="U9" s="58">
        <v>21</v>
      </c>
      <c r="V9" s="58">
        <v>22</v>
      </c>
      <c r="W9" s="58">
        <v>23</v>
      </c>
      <c r="X9" s="58">
        <v>24</v>
      </c>
      <c r="Y9" s="58">
        <v>25</v>
      </c>
      <c r="Z9" s="58">
        <v>26</v>
      </c>
      <c r="AA9" s="58">
        <v>27</v>
      </c>
      <c r="AB9" s="58">
        <v>28</v>
      </c>
      <c r="AC9" s="58">
        <v>29</v>
      </c>
      <c r="AD9" s="58">
        <v>30</v>
      </c>
      <c r="AE9" s="58">
        <v>31</v>
      </c>
    </row>
    <row r="10" spans="1:31" s="1" customFormat="1" ht="28.5" customHeight="1">
      <c r="A10" s="130" t="s">
        <v>56</v>
      </c>
      <c r="B10" s="130"/>
      <c r="C10" s="46">
        <v>340</v>
      </c>
      <c r="D10" s="46">
        <v>176.1332</v>
      </c>
      <c r="E10" s="46">
        <v>176.1332</v>
      </c>
      <c r="F10" s="46">
        <v>11.0897</v>
      </c>
      <c r="G10" s="46">
        <v>0.4328</v>
      </c>
      <c r="H10" s="46">
        <v>3.7669</v>
      </c>
      <c r="I10" s="46">
        <v>6.89</v>
      </c>
      <c r="J10" s="46">
        <v>10.9605</v>
      </c>
      <c r="K10" s="46">
        <v>10.817</v>
      </c>
      <c r="L10" s="46">
        <v>0.1435</v>
      </c>
      <c r="M10" s="46">
        <v>4.028</v>
      </c>
      <c r="N10" s="46">
        <v>4.416</v>
      </c>
      <c r="O10" s="46"/>
      <c r="P10" s="46">
        <v>4.416</v>
      </c>
      <c r="Q10" s="46">
        <v>4.8892</v>
      </c>
      <c r="R10" s="46">
        <v>4.8892</v>
      </c>
      <c r="S10" s="46"/>
      <c r="T10" s="47">
        <v>66.1827</v>
      </c>
      <c r="U10" s="46">
        <v>66.1827</v>
      </c>
      <c r="V10" s="46">
        <v>35.06</v>
      </c>
      <c r="W10" s="46">
        <v>27.3273</v>
      </c>
      <c r="X10" s="46">
        <v>7.7327</v>
      </c>
      <c r="Y10" s="46">
        <v>7.1814</v>
      </c>
      <c r="Z10" s="46">
        <v>6.73</v>
      </c>
      <c r="AA10" s="46">
        <v>0.4514</v>
      </c>
      <c r="AB10" s="46">
        <v>0.3268</v>
      </c>
      <c r="AC10" s="46">
        <v>18.4325</v>
      </c>
      <c r="AD10" s="46">
        <v>1.3</v>
      </c>
      <c r="AE10" s="46">
        <v>1.3</v>
      </c>
    </row>
    <row r="11" spans="1:31" s="1" customFormat="1" ht="12.75" customHeight="1">
      <c r="A11" s="48" t="s">
        <v>77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50"/>
      <c r="P11" s="51"/>
      <c r="Q11" s="48"/>
      <c r="R11" s="49"/>
      <c r="S11" s="50"/>
      <c r="T11" s="48" t="s">
        <v>77</v>
      </c>
      <c r="U11" s="52"/>
      <c r="V11" s="52"/>
      <c r="W11" s="52"/>
      <c r="X11" s="52"/>
      <c r="Y11" s="52"/>
      <c r="Z11" s="52"/>
      <c r="AA11" s="52"/>
      <c r="AB11" s="52"/>
      <c r="AC11" s="53"/>
      <c r="AD11" s="39"/>
      <c r="AE11" s="39"/>
    </row>
    <row r="12" spans="1:31" ht="22.5">
      <c r="A12" s="54" t="s">
        <v>47</v>
      </c>
      <c r="B12" s="55" t="s">
        <v>48</v>
      </c>
      <c r="C12" s="46">
        <v>10.8485</v>
      </c>
      <c r="D12" s="46">
        <v>9.3285</v>
      </c>
      <c r="E12" s="46">
        <v>9.3285</v>
      </c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7">
        <v>1.5</v>
      </c>
      <c r="U12" s="46">
        <v>1.5</v>
      </c>
      <c r="V12" s="46">
        <v>0.02</v>
      </c>
      <c r="W12" s="46"/>
      <c r="X12" s="46">
        <v>0.02</v>
      </c>
      <c r="Y12" s="46"/>
      <c r="Z12" s="46"/>
      <c r="AA12" s="46"/>
      <c r="AB12" s="46"/>
      <c r="AC12" s="46"/>
      <c r="AD12" s="33"/>
      <c r="AE12" s="33"/>
    </row>
    <row r="13" spans="1:31" ht="12.75">
      <c r="A13" s="54" t="s">
        <v>31</v>
      </c>
      <c r="B13" s="55" t="s">
        <v>49</v>
      </c>
      <c r="C13" s="46">
        <v>8.5785</v>
      </c>
      <c r="D13" s="46">
        <v>8.5785</v>
      </c>
      <c r="E13" s="46">
        <v>8.5785</v>
      </c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7"/>
      <c r="U13" s="46"/>
      <c r="V13" s="46"/>
      <c r="W13" s="46"/>
      <c r="X13" s="46"/>
      <c r="Y13" s="46"/>
      <c r="Z13" s="46"/>
      <c r="AA13" s="46"/>
      <c r="AB13" s="46"/>
      <c r="AC13" s="46"/>
      <c r="AD13" s="33"/>
      <c r="AE13" s="33"/>
    </row>
    <row r="14" spans="1:31" ht="12.75">
      <c r="A14" s="59"/>
      <c r="B14" s="57" t="s">
        <v>49</v>
      </c>
      <c r="C14" s="46">
        <v>8.5785</v>
      </c>
      <c r="D14" s="46">
        <v>8.5785</v>
      </c>
      <c r="E14" s="46">
        <v>8.5785</v>
      </c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7"/>
      <c r="U14" s="46"/>
      <c r="V14" s="46"/>
      <c r="W14" s="46"/>
      <c r="X14" s="46"/>
      <c r="Y14" s="46"/>
      <c r="Z14" s="46"/>
      <c r="AA14" s="46"/>
      <c r="AB14" s="46"/>
      <c r="AC14" s="46"/>
      <c r="AD14" s="33"/>
      <c r="AE14" s="33"/>
    </row>
    <row r="15" spans="1:31" ht="45">
      <c r="A15" s="56" t="s">
        <v>68</v>
      </c>
      <c r="B15" s="57" t="s">
        <v>69</v>
      </c>
      <c r="C15" s="46">
        <v>2.25</v>
      </c>
      <c r="D15" s="46">
        <v>0.75</v>
      </c>
      <c r="E15" s="46">
        <v>0.75</v>
      </c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7">
        <v>1.5</v>
      </c>
      <c r="U15" s="46">
        <v>1.5</v>
      </c>
      <c r="V15" s="46"/>
      <c r="W15" s="46"/>
      <c r="X15" s="46"/>
      <c r="Y15" s="46"/>
      <c r="Z15" s="46"/>
      <c r="AA15" s="46"/>
      <c r="AB15" s="46"/>
      <c r="AC15" s="46"/>
      <c r="AD15" s="33"/>
      <c r="AE15" s="33"/>
    </row>
    <row r="16" spans="1:31" ht="33.75">
      <c r="A16" s="56" t="s">
        <v>78</v>
      </c>
      <c r="B16" s="55" t="s">
        <v>79</v>
      </c>
      <c r="C16" s="46">
        <v>0.02</v>
      </c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7"/>
      <c r="U16" s="46"/>
      <c r="V16" s="46">
        <v>0.02</v>
      </c>
      <c r="W16" s="46"/>
      <c r="X16" s="46">
        <v>0.02</v>
      </c>
      <c r="Y16" s="46"/>
      <c r="Z16" s="46"/>
      <c r="AA16" s="46"/>
      <c r="AB16" s="46"/>
      <c r="AC16" s="46"/>
      <c r="AD16" s="33"/>
      <c r="AE16" s="33"/>
    </row>
    <row r="17" spans="1:31" ht="12.75">
      <c r="A17" s="60"/>
      <c r="B17" s="61" t="s">
        <v>80</v>
      </c>
      <c r="C17" s="46">
        <v>0.02</v>
      </c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7"/>
      <c r="U17" s="46"/>
      <c r="V17" s="46">
        <v>0.02</v>
      </c>
      <c r="W17" s="46"/>
      <c r="X17" s="46">
        <v>0.02</v>
      </c>
      <c r="Y17" s="46"/>
      <c r="Z17" s="46"/>
      <c r="AA17" s="46"/>
      <c r="AB17" s="46"/>
      <c r="AC17" s="46"/>
      <c r="AD17" s="33"/>
      <c r="AE17" s="33"/>
    </row>
    <row r="18" spans="1:31" ht="12.75">
      <c r="A18" s="56" t="s">
        <v>42</v>
      </c>
      <c r="B18" s="55" t="s">
        <v>43</v>
      </c>
      <c r="C18" s="46">
        <v>0.0039</v>
      </c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7"/>
      <c r="U18" s="46"/>
      <c r="V18" s="46"/>
      <c r="W18" s="46"/>
      <c r="X18" s="46"/>
      <c r="Y18" s="46"/>
      <c r="Z18" s="46"/>
      <c r="AA18" s="46"/>
      <c r="AB18" s="46">
        <v>0.0039</v>
      </c>
      <c r="AC18" s="46"/>
      <c r="AD18" s="33"/>
      <c r="AE18" s="33"/>
    </row>
    <row r="19" spans="1:31" ht="22.5">
      <c r="A19" s="56" t="s">
        <v>44</v>
      </c>
      <c r="B19" s="55" t="s">
        <v>45</v>
      </c>
      <c r="C19" s="46">
        <v>0.0039</v>
      </c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7"/>
      <c r="U19" s="46"/>
      <c r="V19" s="46"/>
      <c r="W19" s="46"/>
      <c r="X19" s="46"/>
      <c r="Y19" s="46"/>
      <c r="Z19" s="46"/>
      <c r="AA19" s="46"/>
      <c r="AB19" s="46">
        <v>0.0039</v>
      </c>
      <c r="AC19" s="46"/>
      <c r="AD19" s="33"/>
      <c r="AE19" s="33"/>
    </row>
    <row r="20" spans="1:31" ht="12.75">
      <c r="A20" s="34"/>
      <c r="B20" s="57" t="s">
        <v>52</v>
      </c>
      <c r="C20" s="46">
        <v>0.0039</v>
      </c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7"/>
      <c r="U20" s="46"/>
      <c r="V20" s="46"/>
      <c r="W20" s="46"/>
      <c r="X20" s="46"/>
      <c r="Y20" s="46"/>
      <c r="Z20" s="46"/>
      <c r="AA20" s="46"/>
      <c r="AB20" s="46">
        <v>0.0039</v>
      </c>
      <c r="AC20" s="46"/>
      <c r="AD20" s="33"/>
      <c r="AE20" s="33"/>
    </row>
    <row r="21" spans="1:31" ht="22.5">
      <c r="A21" s="56" t="s">
        <v>32</v>
      </c>
      <c r="B21" s="55" t="s">
        <v>33</v>
      </c>
      <c r="C21" s="46">
        <v>0.7</v>
      </c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7"/>
      <c r="U21" s="46"/>
      <c r="V21" s="46"/>
      <c r="W21" s="46"/>
      <c r="X21" s="46"/>
      <c r="Y21" s="46">
        <v>0.7</v>
      </c>
      <c r="Z21" s="46">
        <v>0.7</v>
      </c>
      <c r="AA21" s="46"/>
      <c r="AB21" s="46"/>
      <c r="AC21" s="46"/>
      <c r="AD21" s="33"/>
      <c r="AE21" s="33"/>
    </row>
    <row r="22" spans="1:31" ht="12.75">
      <c r="A22" s="56" t="s">
        <v>34</v>
      </c>
      <c r="B22" s="55" t="s">
        <v>35</v>
      </c>
      <c r="C22" s="46">
        <v>0.7</v>
      </c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7"/>
      <c r="U22" s="46"/>
      <c r="V22" s="46"/>
      <c r="W22" s="46"/>
      <c r="X22" s="46"/>
      <c r="Y22" s="46">
        <v>0.7</v>
      </c>
      <c r="Z22" s="46">
        <v>0.7</v>
      </c>
      <c r="AA22" s="46"/>
      <c r="AB22" s="46"/>
      <c r="AC22" s="46"/>
      <c r="AD22" s="33"/>
      <c r="AE22" s="33"/>
    </row>
    <row r="23" spans="1:31" ht="12.75">
      <c r="A23" s="56"/>
      <c r="B23" s="55" t="s">
        <v>76</v>
      </c>
      <c r="C23" s="46">
        <v>0.7</v>
      </c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7"/>
      <c r="U23" s="46"/>
      <c r="V23" s="46"/>
      <c r="W23" s="46"/>
      <c r="X23" s="46"/>
      <c r="Y23" s="46">
        <v>0.7</v>
      </c>
      <c r="Z23" s="46">
        <v>0.7</v>
      </c>
      <c r="AA23" s="46"/>
      <c r="AB23" s="46"/>
      <c r="AC23" s="46"/>
      <c r="AD23" s="33"/>
      <c r="AE23" s="33"/>
    </row>
    <row r="24" spans="1:31" ht="45">
      <c r="A24" s="54" t="s">
        <v>36</v>
      </c>
      <c r="B24" s="57" t="s">
        <v>37</v>
      </c>
      <c r="C24" s="46">
        <v>70.6971</v>
      </c>
      <c r="D24" s="46">
        <v>60.15</v>
      </c>
      <c r="E24" s="46">
        <v>60.15</v>
      </c>
      <c r="F24" s="46">
        <v>2.5834</v>
      </c>
      <c r="G24" s="46">
        <v>0.6</v>
      </c>
      <c r="H24" s="46">
        <v>1.8634</v>
      </c>
      <c r="I24" s="46">
        <v>0.12</v>
      </c>
      <c r="J24" s="46">
        <v>1.789</v>
      </c>
      <c r="K24" s="46">
        <v>0.389</v>
      </c>
      <c r="L24" s="46">
        <v>1.4</v>
      </c>
      <c r="M24" s="46">
        <v>0.6991</v>
      </c>
      <c r="N24" s="46">
        <v>1.291</v>
      </c>
      <c r="O24" s="46">
        <v>0.5825</v>
      </c>
      <c r="P24" s="46">
        <v>0.7084999999999999</v>
      </c>
      <c r="Q24" s="46">
        <v>2.313</v>
      </c>
      <c r="R24" s="46">
        <v>2.213</v>
      </c>
      <c r="S24" s="46">
        <v>0.1</v>
      </c>
      <c r="T24" s="47"/>
      <c r="U24" s="46"/>
      <c r="V24" s="46"/>
      <c r="W24" s="46"/>
      <c r="X24" s="46"/>
      <c r="Y24" s="46">
        <v>1.8716</v>
      </c>
      <c r="Z24" s="46">
        <v>1.8716</v>
      </c>
      <c r="AA24" s="46"/>
      <c r="AB24" s="46"/>
      <c r="AC24" s="46"/>
      <c r="AD24" s="33"/>
      <c r="AE24" s="33"/>
    </row>
    <row r="25" spans="1:31" ht="12.75">
      <c r="A25" s="54" t="s">
        <v>38</v>
      </c>
      <c r="B25" s="57" t="s">
        <v>39</v>
      </c>
      <c r="C25" s="46">
        <v>68.8255</v>
      </c>
      <c r="D25" s="46">
        <v>60.15</v>
      </c>
      <c r="E25" s="46">
        <v>60.15</v>
      </c>
      <c r="F25" s="46">
        <v>2.5834</v>
      </c>
      <c r="G25" s="46">
        <v>0.6</v>
      </c>
      <c r="H25" s="46">
        <v>1.8634</v>
      </c>
      <c r="I25" s="46">
        <v>0.12</v>
      </c>
      <c r="J25" s="46">
        <v>1.789</v>
      </c>
      <c r="K25" s="46">
        <v>0.389</v>
      </c>
      <c r="L25" s="46">
        <v>1.4</v>
      </c>
      <c r="M25" s="46">
        <v>0.6991</v>
      </c>
      <c r="N25" s="46">
        <v>1.291</v>
      </c>
      <c r="O25" s="46">
        <v>0.5825</v>
      </c>
      <c r="P25" s="46">
        <v>0.7084999999999999</v>
      </c>
      <c r="Q25" s="46">
        <v>2.313</v>
      </c>
      <c r="R25" s="46">
        <v>2.213</v>
      </c>
      <c r="S25" s="46">
        <v>0.1</v>
      </c>
      <c r="T25" s="47"/>
      <c r="U25" s="46"/>
      <c r="V25" s="46"/>
      <c r="W25" s="46"/>
      <c r="X25" s="46"/>
      <c r="Y25" s="46"/>
      <c r="Z25" s="46"/>
      <c r="AA25" s="46"/>
      <c r="AB25" s="46"/>
      <c r="AC25" s="46"/>
      <c r="AD25" s="33"/>
      <c r="AE25" s="33"/>
    </row>
    <row r="26" spans="1:31" ht="12.75">
      <c r="A26" s="54" t="s">
        <v>40</v>
      </c>
      <c r="B26" s="57" t="s">
        <v>41</v>
      </c>
      <c r="C26" s="46">
        <v>1.8716</v>
      </c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7"/>
      <c r="U26" s="46"/>
      <c r="V26" s="46"/>
      <c r="W26" s="46"/>
      <c r="X26" s="46"/>
      <c r="Y26" s="46">
        <v>1.8716</v>
      </c>
      <c r="Z26" s="46">
        <v>1.8716</v>
      </c>
      <c r="AA26" s="46"/>
      <c r="AB26" s="46"/>
      <c r="AC26" s="46"/>
      <c r="AD26" s="33"/>
      <c r="AE26" s="33"/>
    </row>
    <row r="27" spans="1:31" ht="12.75">
      <c r="A27" s="127" t="s">
        <v>51</v>
      </c>
      <c r="B27" s="127"/>
      <c r="C27" s="46">
        <v>82.24950000000001</v>
      </c>
      <c r="D27" s="46">
        <v>69.47850000000001</v>
      </c>
      <c r="E27" s="46">
        <v>69.47850000000001</v>
      </c>
      <c r="F27" s="46">
        <v>2.5834</v>
      </c>
      <c r="G27" s="46">
        <v>0.6</v>
      </c>
      <c r="H27" s="46">
        <v>1.8634</v>
      </c>
      <c r="I27" s="46">
        <v>0.12</v>
      </c>
      <c r="J27" s="46">
        <v>1.789</v>
      </c>
      <c r="K27" s="46">
        <v>0.389</v>
      </c>
      <c r="L27" s="46">
        <v>1.4</v>
      </c>
      <c r="M27" s="46">
        <v>0.6991</v>
      </c>
      <c r="N27" s="46">
        <v>1.291</v>
      </c>
      <c r="O27" s="46">
        <v>0.5825</v>
      </c>
      <c r="P27" s="46">
        <v>0.7084999999999999</v>
      </c>
      <c r="Q27" s="46">
        <v>2.313</v>
      </c>
      <c r="R27" s="46">
        <v>2.213</v>
      </c>
      <c r="S27" s="46">
        <v>0.1</v>
      </c>
      <c r="T27" s="47">
        <v>1.5</v>
      </c>
      <c r="U27" s="46">
        <v>1.5</v>
      </c>
      <c r="V27" s="46">
        <v>0.02</v>
      </c>
      <c r="W27" s="46"/>
      <c r="X27" s="46">
        <v>0.02</v>
      </c>
      <c r="Y27" s="46">
        <v>2.5716</v>
      </c>
      <c r="Z27" s="46">
        <v>2.5716</v>
      </c>
      <c r="AA27" s="46"/>
      <c r="AB27" s="46">
        <v>0.0039</v>
      </c>
      <c r="AC27" s="46"/>
      <c r="AD27" s="46"/>
      <c r="AE27" s="46"/>
    </row>
    <row r="28" spans="1:31" ht="12.75">
      <c r="A28" s="127" t="s">
        <v>57</v>
      </c>
      <c r="B28" s="127"/>
      <c r="C28" s="46">
        <v>422.24949999999995</v>
      </c>
      <c r="D28" s="46">
        <v>245.61169999999998</v>
      </c>
      <c r="E28" s="46">
        <v>245.61169999999998</v>
      </c>
      <c r="F28" s="46">
        <v>13.673100000000002</v>
      </c>
      <c r="G28" s="46">
        <v>1.0328000000000002</v>
      </c>
      <c r="H28" s="46">
        <v>5.6303</v>
      </c>
      <c r="I28" s="46">
        <v>7.01</v>
      </c>
      <c r="J28" s="46">
        <v>12.7495</v>
      </c>
      <c r="K28" s="46">
        <v>11.206</v>
      </c>
      <c r="L28" s="46">
        <v>1.5434999999999999</v>
      </c>
      <c r="M28" s="46">
        <v>4.7271</v>
      </c>
      <c r="N28" s="46">
        <v>5.707000000000001</v>
      </c>
      <c r="O28" s="46">
        <v>0.5825</v>
      </c>
      <c r="P28" s="46">
        <v>5.1245</v>
      </c>
      <c r="Q28" s="46">
        <v>7.2021999999999995</v>
      </c>
      <c r="R28" s="46">
        <v>7.1022</v>
      </c>
      <c r="S28" s="46">
        <v>0.1</v>
      </c>
      <c r="T28" s="47">
        <v>67.6827</v>
      </c>
      <c r="U28" s="46">
        <v>67.6827</v>
      </c>
      <c r="V28" s="46">
        <v>35.08</v>
      </c>
      <c r="W28" s="46">
        <v>27.3273</v>
      </c>
      <c r="X28" s="46">
        <v>7.7527</v>
      </c>
      <c r="Y28" s="46">
        <v>9.753</v>
      </c>
      <c r="Z28" s="46">
        <v>9.3016</v>
      </c>
      <c r="AA28" s="46">
        <v>0.4514</v>
      </c>
      <c r="AB28" s="46">
        <v>0.3307</v>
      </c>
      <c r="AC28" s="46">
        <v>18.4325</v>
      </c>
      <c r="AD28" s="46">
        <v>1.3</v>
      </c>
      <c r="AE28" s="46">
        <v>1.3</v>
      </c>
    </row>
    <row r="29" spans="1:29" s="12" customFormat="1" ht="12.75">
      <c r="A29" s="9"/>
      <c r="B29" s="10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</row>
    <row r="30" spans="1:29" s="12" customFormat="1" ht="18.75" customHeight="1">
      <c r="A30" s="9"/>
      <c r="B30" s="10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</row>
    <row r="31" spans="1:29" s="12" customFormat="1" ht="12.75">
      <c r="A31" s="9"/>
      <c r="B31" s="10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</row>
    <row r="32" spans="1:30" s="12" customFormat="1" ht="15.75">
      <c r="A32" s="9"/>
      <c r="B32" s="10"/>
      <c r="U32" s="26"/>
      <c r="W32" s="26"/>
      <c r="X32" s="31"/>
      <c r="Y32" s="24"/>
      <c r="Z32" s="32"/>
      <c r="AA32" s="31"/>
      <c r="AB32" s="24"/>
      <c r="AC32" s="128"/>
      <c r="AD32" s="128"/>
    </row>
    <row r="33" spans="1:30" s="12" customFormat="1" ht="15.75">
      <c r="A33" s="13"/>
      <c r="B33" s="14"/>
      <c r="C33" s="15"/>
      <c r="M33" s="5"/>
      <c r="N33" s="5"/>
      <c r="O33" s="5"/>
      <c r="P33" s="5"/>
      <c r="Q33" s="5"/>
      <c r="V33" s="25"/>
      <c r="W33" s="25"/>
      <c r="X33" s="26"/>
      <c r="Y33" s="26"/>
      <c r="Z33" s="26"/>
      <c r="AA33" s="26"/>
      <c r="AB33" s="26"/>
      <c r="AC33" s="26"/>
      <c r="AD33" s="26"/>
    </row>
    <row r="34" spans="1:30" s="12" customFormat="1" ht="15.75">
      <c r="A34" s="9"/>
      <c r="B34" s="10"/>
      <c r="C34" s="11"/>
      <c r="M34" s="20"/>
      <c r="N34" s="20"/>
      <c r="O34" s="20"/>
      <c r="P34" s="20"/>
      <c r="Q34" s="5"/>
      <c r="V34" s="25"/>
      <c r="W34" s="25"/>
      <c r="X34" s="26"/>
      <c r="Y34" s="26"/>
      <c r="Z34" s="18"/>
      <c r="AA34" s="18"/>
      <c r="AB34" s="18"/>
      <c r="AC34" s="18"/>
      <c r="AD34" s="18"/>
    </row>
    <row r="35" spans="1:30" s="12" customFormat="1" ht="15.75">
      <c r="A35" s="9"/>
      <c r="B35" s="10"/>
      <c r="C35" s="11"/>
      <c r="M35" s="20"/>
      <c r="N35" s="20"/>
      <c r="O35" s="20"/>
      <c r="P35" s="20"/>
      <c r="Q35" s="20"/>
      <c r="V35" s="25"/>
      <c r="W35" s="25"/>
      <c r="X35" s="26"/>
      <c r="Y35" s="26"/>
      <c r="Z35" s="18"/>
      <c r="AA35" s="18"/>
      <c r="AB35" s="18"/>
      <c r="AC35" s="18"/>
      <c r="AD35" s="18"/>
    </row>
    <row r="36" spans="1:30" s="12" customFormat="1" ht="15.75" customHeight="1">
      <c r="A36" s="13"/>
      <c r="B36" s="14"/>
      <c r="C36" s="15"/>
      <c r="M36" s="5"/>
      <c r="N36" s="5"/>
      <c r="O36" s="5"/>
      <c r="P36" s="5"/>
      <c r="Q36" s="5"/>
      <c r="U36" s="126"/>
      <c r="V36" s="126"/>
      <c r="W36" s="126"/>
      <c r="X36" s="126"/>
      <c r="Y36" s="26"/>
      <c r="Z36" s="26"/>
      <c r="AA36" s="26"/>
      <c r="AB36" s="26"/>
      <c r="AC36" s="26"/>
      <c r="AD36" s="26"/>
    </row>
    <row r="37" spans="1:30" s="12" customFormat="1" ht="15.75" customHeight="1">
      <c r="A37" s="13"/>
      <c r="B37" s="14"/>
      <c r="C37" s="15"/>
      <c r="M37" s="5"/>
      <c r="N37" s="5"/>
      <c r="O37" s="5"/>
      <c r="P37" s="5"/>
      <c r="Q37" s="5"/>
      <c r="U37" s="126"/>
      <c r="V37" s="126"/>
      <c r="W37" s="126"/>
      <c r="X37" s="126"/>
      <c r="Y37" s="26"/>
      <c r="Z37" s="26"/>
      <c r="AA37" s="26"/>
      <c r="AB37" s="26"/>
      <c r="AC37" s="26"/>
      <c r="AD37" s="26"/>
    </row>
    <row r="38" spans="13:30" ht="15.75" customHeight="1">
      <c r="M38" s="19"/>
      <c r="O38" s="5"/>
      <c r="P38" s="19"/>
      <c r="Q38" s="5"/>
      <c r="U38" s="126"/>
      <c r="V38" s="126"/>
      <c r="W38" s="126"/>
      <c r="X38" s="126"/>
      <c r="Y38" s="26"/>
      <c r="Z38" s="26"/>
      <c r="AA38" s="26"/>
      <c r="AB38" s="26"/>
      <c r="AC38" s="126"/>
      <c r="AD38" s="126"/>
    </row>
    <row r="39" spans="4:25" ht="12.75">
      <c r="D39" s="2"/>
      <c r="F39" s="2"/>
      <c r="G39" s="2"/>
      <c r="H39" s="2"/>
      <c r="J39" s="2"/>
      <c r="K39" s="2"/>
      <c r="Q39" s="2"/>
      <c r="R39" s="2"/>
      <c r="T39" s="2"/>
      <c r="V39" s="2"/>
      <c r="Y39" s="2"/>
    </row>
    <row r="40" spans="4:25" ht="12.75">
      <c r="D40" s="2"/>
      <c r="F40" s="2"/>
      <c r="G40" s="2"/>
      <c r="H40" s="2"/>
      <c r="J40" s="2"/>
      <c r="K40" s="2"/>
      <c r="Q40" s="2"/>
      <c r="R40" s="2"/>
      <c r="T40" s="2"/>
      <c r="V40" s="2"/>
      <c r="Y40" s="2"/>
    </row>
    <row r="41" spans="4:25" ht="12.75">
      <c r="D41" s="2"/>
      <c r="F41" s="2"/>
      <c r="G41" s="2"/>
      <c r="H41" s="2"/>
      <c r="J41" s="2"/>
      <c r="K41" s="2"/>
      <c r="Q41" s="2"/>
      <c r="R41" s="2"/>
      <c r="T41" s="2"/>
      <c r="V41" s="2"/>
      <c r="Y41" s="2"/>
    </row>
    <row r="42" spans="3:25" ht="12.75">
      <c r="C42" s="11"/>
      <c r="D42" s="2"/>
      <c r="F42" s="2"/>
      <c r="G42" s="2"/>
      <c r="H42" s="2"/>
      <c r="J42" s="2"/>
      <c r="K42" s="2"/>
      <c r="Q42" s="2"/>
      <c r="R42" s="2"/>
      <c r="T42" s="2"/>
      <c r="V42" s="2"/>
      <c r="Y42" s="2"/>
    </row>
    <row r="43" spans="3:25" ht="12.75">
      <c r="C43" s="11"/>
      <c r="D43" s="2"/>
      <c r="F43" s="2"/>
      <c r="G43" s="2"/>
      <c r="H43" s="2"/>
      <c r="J43" s="2"/>
      <c r="K43" s="2"/>
      <c r="Q43" s="2"/>
      <c r="R43" s="2"/>
      <c r="T43" s="2"/>
      <c r="V43" s="2"/>
      <c r="Y43" s="2"/>
    </row>
    <row r="44" spans="4:25" ht="12.75">
      <c r="D44" s="2"/>
      <c r="F44" s="2"/>
      <c r="G44" s="2"/>
      <c r="H44" s="2"/>
      <c r="J44" s="2"/>
      <c r="K44" s="2"/>
      <c r="Q44" s="2"/>
      <c r="R44" s="2"/>
      <c r="T44" s="2"/>
      <c r="V44" s="2"/>
      <c r="Y44" s="2"/>
    </row>
    <row r="45" spans="3:25" ht="12.75">
      <c r="C45" s="28"/>
      <c r="D45" s="2"/>
      <c r="F45" s="2"/>
      <c r="G45" s="2"/>
      <c r="H45" s="2"/>
      <c r="J45" s="2"/>
      <c r="K45" s="2"/>
      <c r="Q45" s="2"/>
      <c r="R45" s="2"/>
      <c r="T45" s="2"/>
      <c r="V45" s="2"/>
      <c r="Y45" s="2"/>
    </row>
    <row r="46" spans="4:25" ht="12.75">
      <c r="D46" s="2"/>
      <c r="F46" s="2"/>
      <c r="G46" s="2"/>
      <c r="H46" s="2"/>
      <c r="J46" s="2"/>
      <c r="K46" s="2"/>
      <c r="Q46" s="2"/>
      <c r="R46" s="2"/>
      <c r="T46" s="2"/>
      <c r="V46" s="2"/>
      <c r="Y46" s="2"/>
    </row>
    <row r="48" ht="12.75">
      <c r="C48" s="28"/>
    </row>
  </sheetData>
  <sheetProtection/>
  <mergeCells count="23">
    <mergeCell ref="Q5:S5"/>
    <mergeCell ref="T5:U5"/>
    <mergeCell ref="V5:X5"/>
    <mergeCell ref="D6:E6"/>
    <mergeCell ref="F6:I6"/>
    <mergeCell ref="J6:L6"/>
    <mergeCell ref="Q6:S6"/>
    <mergeCell ref="T6:U6"/>
    <mergeCell ref="V6:X6"/>
    <mergeCell ref="D5:E5"/>
    <mergeCell ref="J5:L5"/>
    <mergeCell ref="A10:B10"/>
    <mergeCell ref="A4:A8"/>
    <mergeCell ref="B4:B8"/>
    <mergeCell ref="C4:C8"/>
    <mergeCell ref="F5:I5"/>
    <mergeCell ref="U38:X38"/>
    <mergeCell ref="AC38:AD38"/>
    <mergeCell ref="A27:B27"/>
    <mergeCell ref="A28:B28"/>
    <mergeCell ref="AC32:AD32"/>
    <mergeCell ref="U37:X37"/>
    <mergeCell ref="U36:X36"/>
  </mergeCells>
  <printOptions/>
  <pageMargins left="0.75" right="0.75" top="1" bottom="1" header="0.5" footer="0.5"/>
  <pageSetup horizontalDpi="600" verticalDpi="600" orientation="landscape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pc2</cp:lastModifiedBy>
  <cp:lastPrinted>2019-09-06T09:16:56Z</cp:lastPrinted>
  <dcterms:created xsi:type="dcterms:W3CDTF">2010-12-01T12:10:58Z</dcterms:created>
  <dcterms:modified xsi:type="dcterms:W3CDTF">2019-09-06T09:18:35Z</dcterms:modified>
  <cp:category/>
  <cp:version/>
  <cp:contentType/>
  <cp:contentStatus/>
</cp:coreProperties>
</file>